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4000" windowHeight="9735" activeTab="1"/>
  </bookViews>
  <sheets>
    <sheet name="kvālifikacijas rezultati" sheetId="8" r:id="rId1"/>
    <sheet name="fināla rezultāti" sheetId="9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11" i="9" l="1"/>
  <c r="AL11" i="9" s="1"/>
  <c r="AJ10" i="9"/>
  <c r="AL10" i="9" s="1"/>
  <c r="AJ9" i="9"/>
  <c r="AL9" i="9" s="1"/>
  <c r="AI9" i="9"/>
  <c r="AI8" i="9"/>
  <c r="AJ8" i="9" s="1"/>
  <c r="AL8" i="9" s="1"/>
  <c r="AI7" i="9"/>
  <c r="AJ7" i="9" s="1"/>
  <c r="AL7" i="9" s="1"/>
</calcChain>
</file>

<file path=xl/comments1.xml><?xml version="1.0" encoding="utf-8"?>
<comments xmlns="http://schemas.openxmlformats.org/spreadsheetml/2006/main">
  <authors>
    <author>Irina</author>
  </authors>
  <commentList>
    <comment ref="B8" authorId="0" shapeId="0">
      <text>
        <r>
          <rPr>
            <b/>
            <sz val="9"/>
            <color indexed="81"/>
            <rFont val="Tahoma"/>
            <charset val="1"/>
          </rPr>
          <t>Irina:</t>
        </r>
        <r>
          <rPr>
            <sz val="9"/>
            <color indexed="81"/>
            <rFont val="Tahoma"/>
            <charset val="1"/>
          </rPr>
          <t xml:space="preserve">
26.02</t>
        </r>
      </text>
    </comment>
  </commentList>
</comments>
</file>

<file path=xl/sharedStrings.xml><?xml version="1.0" encoding="utf-8"?>
<sst xmlns="http://schemas.openxmlformats.org/spreadsheetml/2006/main" count="132" uniqueCount="69">
  <si>
    <t xml:space="preserve">FINĀLA DISTANCE </t>
  </si>
  <si>
    <t>Vārds, uzvārds</t>
  </si>
  <si>
    <t>Klubs</t>
  </si>
  <si>
    <t>Starta numurs</t>
  </si>
  <si>
    <t>Noteikts laiks</t>
  </si>
  <si>
    <t>Augšēja dalībnieka noraušana</t>
  </si>
  <si>
    <t>Iziešana pilnībā aiz ierobežojuma</t>
  </si>
  <si>
    <t>Taktikas maiņa</t>
  </si>
  <si>
    <t>Pamatvirves pazaudēšana</t>
  </si>
  <si>
    <t>Atbalsta izmantošana ārpus ierobežojuma</t>
  </si>
  <si>
    <t>Tiesniešu droš. izmantošana ka atbalsts</t>
  </si>
  <si>
    <t>Drošināšanas pārtraukšanas</t>
  </si>
  <si>
    <t>Nepareiza drošināšana</t>
  </si>
  <si>
    <t>Nepareiza nolaišanās pa virvi</t>
  </si>
  <si>
    <t>Izlaists starpāķis</t>
  </si>
  <si>
    <t>Ekipējuma pazaudēšana</t>
  </si>
  <si>
    <t>Bojāts tiesnieša inventārs</t>
  </si>
  <si>
    <t>Neaizskrūvēta karabīne</t>
  </si>
  <si>
    <t xml:space="preserve">Nepareizi izpildīts tehniskais elements  </t>
  </si>
  <si>
    <t>Nepareiza rīcība paceļot/nolaižot cietošo</t>
  </si>
  <si>
    <t>Cietušais sniedz palīdzību</t>
  </si>
  <si>
    <t>Laika sods</t>
  </si>
  <si>
    <t>Kopā soda punkti</t>
  </si>
  <si>
    <t>Laiks</t>
  </si>
  <si>
    <t>Kopā</t>
  </si>
  <si>
    <t>Vieta</t>
  </si>
  <si>
    <t>Piezīmes</t>
  </si>
  <si>
    <t>.</t>
  </si>
  <si>
    <t xml:space="preserve">Drošināšanas ekipējuma pazaudēšana </t>
  </si>
  <si>
    <t xml:space="preserve">Bojāts tiesnešu inventārs </t>
  </si>
  <si>
    <t>Nepareizi izpildits tehniskais elements</t>
  </si>
  <si>
    <t>Pavadītāja vai regulētāja nepareiza rīcība</t>
  </si>
  <si>
    <t>Traverss</t>
  </si>
  <si>
    <t>Seta numurs</t>
  </si>
  <si>
    <t>1.posma numurs</t>
  </si>
  <si>
    <t>Bonusi</t>
  </si>
  <si>
    <t>Kopa</t>
  </si>
  <si>
    <t xml:space="preserve">KVALIFIKĀCIJAS DISTANCE </t>
  </si>
  <si>
    <t>Pilsēta</t>
  </si>
  <si>
    <t>Atteikšana no 1.distances</t>
  </si>
  <si>
    <t>Distanču skaits</t>
  </si>
  <si>
    <t>6</t>
  </si>
  <si>
    <t>7</t>
  </si>
  <si>
    <t>8</t>
  </si>
  <si>
    <t>9</t>
  </si>
  <si>
    <t>Rīga</t>
  </si>
  <si>
    <t>dt*0.2</t>
  </si>
  <si>
    <t>Kontrollaika pārsniegšāna</t>
  </si>
  <si>
    <t>BJC Daugmale</t>
  </si>
  <si>
    <t>Izlozes distances neizpildišana</t>
  </si>
  <si>
    <t>Iziešana pilnībā aiz ierobežojuma, kontrollaika pārsniegšana</t>
  </si>
  <si>
    <t>Aleksandrs Ballods
Valdis Ālmanis</t>
  </si>
  <si>
    <t>Santa Vilka
Kristīne Rjabova</t>
  </si>
  <si>
    <t>Evija Urtāne
Līga Kokorēviča</t>
  </si>
  <si>
    <t>Konstantins Lazorkins
Alex Jefimov</t>
  </si>
  <si>
    <t>Uldis Kirtovskis
Rolands Laganovskis</t>
  </si>
  <si>
    <t>KSC</t>
  </si>
  <si>
    <t>Elza Elizabete Baraka
Kaspars Vilks</t>
  </si>
  <si>
    <t>Dainis Ancāns
Toms Dadeika</t>
  </si>
  <si>
    <t>Rolands Jankovskis
Maksis Celitāns</t>
  </si>
  <si>
    <t>Anastasija Bosiha
Pāvels Ševeļovs</t>
  </si>
  <si>
    <t>Aldis Jānis Pivars
Kristiāns Klūģis</t>
  </si>
  <si>
    <t>Jānis Auzāns
Josifs Judins</t>
  </si>
  <si>
    <t>Alīma Romanova Kauss 2023</t>
  </si>
  <si>
    <t>Valdis Vaisjuns
Inese Pučeka</t>
  </si>
  <si>
    <t>SODU PUNKTI</t>
  </si>
  <si>
    <t>POSMI</t>
  </si>
  <si>
    <t>Piezimes</t>
  </si>
  <si>
    <t>FINĀLS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</si>
</sst>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?_р_._-;_-@"/>
    <numFmt numFmtId="165" formatCode="0.0"/>
  </numFmts>
  <fonts count="27" x14ac:knownFonts="1">
    <font>
      <sz val="10"/>
      <color rgb="FF000000"/>
      <name val="Arial"/>
    </font>
    <font>
      <sz val="10"/>
      <name val="Arial"/>
      <family val="2"/>
      <charset val="204"/>
    </font>
    <font>
      <sz val="22"/>
      <color rgb="FF333333"/>
      <name val="Arial Black"/>
      <family val="2"/>
      <charset val="204"/>
    </font>
    <font>
      <sz val="14"/>
      <name val="Arial"/>
      <family val="2"/>
      <charset val="204"/>
    </font>
    <font>
      <b/>
      <u/>
      <sz val="16"/>
      <color rgb="FF333333"/>
      <name val="Arial"/>
      <family val="2"/>
      <charset val="204"/>
    </font>
    <font>
      <b/>
      <u/>
      <sz val="16"/>
      <name val="Arial"/>
      <family val="2"/>
      <charset val="204"/>
    </font>
    <font>
      <sz val="11"/>
      <color rgb="FF008000"/>
      <name val="Calibri"/>
      <family val="2"/>
      <charset val="204"/>
    </font>
    <font>
      <sz val="9"/>
      <color rgb="FF333333"/>
      <name val="Arial Black"/>
      <family val="2"/>
      <charset val="204"/>
    </font>
    <font>
      <b/>
      <u/>
      <sz val="16"/>
      <color rgb="FF333333"/>
      <name val="Arial"/>
      <family val="2"/>
      <charset val="204"/>
    </font>
    <font>
      <b/>
      <sz val="11"/>
      <name val="Century Gothic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20"/>
      <name val="Arial"/>
      <family val="2"/>
      <charset val="204"/>
    </font>
    <font>
      <sz val="10"/>
      <name val="Arial Black"/>
      <family val="2"/>
      <charset val="204"/>
    </font>
    <font>
      <sz val="11"/>
      <name val="Century Gothic"/>
      <family val="2"/>
      <charset val="204"/>
    </font>
    <font>
      <sz val="2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0"/>
      <name val="Arial"/>
      <family val="2"/>
      <charset val="204"/>
    </font>
    <font>
      <b/>
      <sz val="16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sz val="24"/>
      <name val="Arial"/>
      <family val="2"/>
      <charset val="204"/>
    </font>
    <font>
      <b/>
      <sz val="22"/>
      <color rgb="FF333333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3366"/>
        <bgColor rgb="FF003366"/>
      </patternFill>
    </fill>
    <fill>
      <patternFill patternType="solid">
        <fgColor rgb="FF3366FF"/>
        <bgColor rgb="FF3366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3366"/>
      </patternFill>
    </fill>
  </fills>
  <borders count="5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/>
      <top/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9"/>
  </cellStyleXfs>
  <cellXfs count="1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1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21" fontId="9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3" borderId="1" xfId="0" applyFont="1" applyFill="1" applyBorder="1" applyAlignment="1"/>
    <xf numFmtId="0" fontId="9" fillId="3" borderId="7" xfId="0" applyFont="1" applyFill="1" applyBorder="1" applyAlignment="1"/>
    <xf numFmtId="21" fontId="9" fillId="3" borderId="7" xfId="0" applyNumberFormat="1" applyFont="1" applyFill="1" applyBorder="1" applyAlignment="1"/>
    <xf numFmtId="0" fontId="14" fillId="0" borderId="0" xfId="0" applyFont="1" applyAlignment="1"/>
    <xf numFmtId="21" fontId="9" fillId="0" borderId="8" xfId="0" applyNumberFormat="1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 vertical="center" wrapText="1"/>
    </xf>
    <xf numFmtId="0" fontId="1" fillId="4" borderId="5" xfId="0" applyFont="1" applyFill="1" applyBorder="1" applyAlignment="1"/>
    <xf numFmtId="21" fontId="9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4" borderId="9" xfId="0" applyFont="1" applyFill="1" applyBorder="1" applyAlignment="1"/>
    <xf numFmtId="0" fontId="9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/>
    <xf numFmtId="14" fontId="15" fillId="0" borderId="0" xfId="0" applyNumberFormat="1" applyFont="1" applyAlignment="1">
      <alignment horizontal="center" wrapText="1"/>
    </xf>
    <xf numFmtId="0" fontId="0" fillId="0" borderId="11" xfId="0" applyFont="1" applyBorder="1" applyAlignment="1">
      <alignment horizontal="center" vertical="center"/>
    </xf>
    <xf numFmtId="0" fontId="17" fillId="0" borderId="0" xfId="0" applyFont="1" applyAlignment="1"/>
    <xf numFmtId="0" fontId="0" fillId="0" borderId="16" xfId="0" applyFont="1" applyBorder="1" applyAlignment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54" xfId="0" applyFont="1" applyBorder="1" applyAlignment="1"/>
    <xf numFmtId="0" fontId="0" fillId="0" borderId="55" xfId="0" applyFont="1" applyBorder="1" applyAlignment="1"/>
    <xf numFmtId="0" fontId="0" fillId="0" borderId="56" xfId="0" applyFont="1" applyBorder="1" applyAlignment="1"/>
    <xf numFmtId="0" fontId="0" fillId="0" borderId="57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5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7" borderId="25" xfId="0" applyFont="1" applyFill="1" applyBorder="1" applyAlignment="1">
      <alignment horizontal="center"/>
    </xf>
    <xf numFmtId="0" fontId="0" fillId="7" borderId="26" xfId="0" applyFont="1" applyFill="1" applyBorder="1" applyAlignment="1">
      <alignment horizontal="center"/>
    </xf>
    <xf numFmtId="0" fontId="0" fillId="7" borderId="27" xfId="0" applyFont="1" applyFill="1" applyBorder="1" applyAlignment="1">
      <alignment horizontal="center"/>
    </xf>
    <xf numFmtId="0" fontId="22" fillId="7" borderId="18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7" borderId="23" xfId="0" applyFont="1" applyFill="1" applyBorder="1" applyAlignment="1">
      <alignment horizontal="center" vertical="center"/>
    </xf>
    <xf numFmtId="0" fontId="22" fillId="7" borderId="39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 wrapText="1"/>
    </xf>
    <xf numFmtId="0" fontId="22" fillId="7" borderId="44" xfId="0" applyFont="1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/>
    </xf>
    <xf numFmtId="0" fontId="23" fillId="7" borderId="30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 vertical="center"/>
    </xf>
    <xf numFmtId="0" fontId="23" fillId="7" borderId="35" xfId="0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2" fillId="7" borderId="29" xfId="0" applyFont="1" applyFill="1" applyBorder="1" applyAlignment="1">
      <alignment horizontal="center" vertical="center"/>
    </xf>
    <xf numFmtId="0" fontId="24" fillId="7" borderId="38" xfId="0" applyFont="1" applyFill="1" applyBorder="1" applyAlignment="1">
      <alignment horizontal="center" vertical="center"/>
    </xf>
    <xf numFmtId="0" fontId="24" fillId="7" borderId="39" xfId="0" applyFont="1" applyFill="1" applyBorder="1" applyAlignment="1">
      <alignment horizontal="center" vertical="center"/>
    </xf>
    <xf numFmtId="0" fontId="24" fillId="7" borderId="40" xfId="0" applyFont="1" applyFill="1" applyBorder="1" applyAlignment="1">
      <alignment horizontal="center" vertical="center"/>
    </xf>
    <xf numFmtId="0" fontId="24" fillId="7" borderId="41" xfId="0" applyFont="1" applyFill="1" applyBorder="1" applyAlignment="1">
      <alignment horizontal="center" vertical="center"/>
    </xf>
    <xf numFmtId="0" fontId="24" fillId="7" borderId="42" xfId="0" applyFont="1" applyFill="1" applyBorder="1" applyAlignment="1">
      <alignment horizontal="center" vertical="center"/>
    </xf>
    <xf numFmtId="0" fontId="24" fillId="7" borderId="43" xfId="0" applyFont="1" applyFill="1" applyBorder="1" applyAlignment="1">
      <alignment horizontal="center" vertical="center"/>
    </xf>
    <xf numFmtId="0" fontId="24" fillId="7" borderId="44" xfId="0" applyFont="1" applyFill="1" applyBorder="1" applyAlignment="1">
      <alignment horizontal="center" vertical="center"/>
    </xf>
    <xf numFmtId="0" fontId="24" fillId="7" borderId="45" xfId="0" applyFont="1" applyFill="1" applyBorder="1" applyAlignment="1">
      <alignment horizontal="center" vertical="center"/>
    </xf>
    <xf numFmtId="0" fontId="24" fillId="7" borderId="16" xfId="0" applyFont="1" applyFill="1" applyBorder="1" applyAlignment="1">
      <alignment horizontal="center" vertical="center"/>
    </xf>
    <xf numFmtId="0" fontId="24" fillId="7" borderId="46" xfId="0" applyFont="1" applyFill="1" applyBorder="1" applyAlignment="1">
      <alignment horizontal="center" vertical="center"/>
    </xf>
    <xf numFmtId="0" fontId="22" fillId="7" borderId="33" xfId="0" applyFont="1" applyFill="1" applyBorder="1" applyAlignment="1"/>
    <xf numFmtId="0" fontId="22" fillId="7" borderId="34" xfId="0" applyFont="1" applyFill="1" applyBorder="1" applyAlignment="1"/>
    <xf numFmtId="0" fontId="22" fillId="7" borderId="36" xfId="0" applyFont="1" applyFill="1" applyBorder="1" applyAlignment="1"/>
    <xf numFmtId="0" fontId="22" fillId="7" borderId="24" xfId="0" applyFont="1" applyFill="1" applyBorder="1" applyAlignment="1">
      <alignment horizontal="center" vertical="center"/>
    </xf>
    <xf numFmtId="0" fontId="22" fillId="7" borderId="49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/>
    </xf>
    <xf numFmtId="0" fontId="22" fillId="7" borderId="48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vertical="center"/>
    </xf>
    <xf numFmtId="0" fontId="22" fillId="7" borderId="12" xfId="0" applyFont="1" applyFill="1" applyBorder="1" applyAlignment="1">
      <alignment vertical="center"/>
    </xf>
    <xf numFmtId="0" fontId="22" fillId="7" borderId="13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1" fontId="16" fillId="0" borderId="1" xfId="0" applyNumberFormat="1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85726</xdr:rowOff>
    </xdr:from>
    <xdr:to>
      <xdr:col>1</xdr:col>
      <xdr:colOff>1095375</xdr:colOff>
      <xdr:row>2</xdr:row>
      <xdr:rowOff>95251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85726"/>
          <a:ext cx="1095375" cy="55245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12</xdr:row>
      <xdr:rowOff>123825</xdr:rowOff>
    </xdr:from>
    <xdr:to>
      <xdr:col>2</xdr:col>
      <xdr:colOff>857250</xdr:colOff>
      <xdr:row>16</xdr:row>
      <xdr:rowOff>76200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3486150"/>
          <a:ext cx="2733675" cy="8667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1</xdr:row>
      <xdr:rowOff>0</xdr:rowOff>
    </xdr:from>
    <xdr:to>
      <xdr:col>1</xdr:col>
      <xdr:colOff>1171575</xdr:colOff>
      <xdr:row>3</xdr:row>
      <xdr:rowOff>28575</xdr:rowOff>
    </xdr:to>
    <xdr:pic>
      <xdr:nvPicPr>
        <xdr:cNvPr id="4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" y="161925"/>
          <a:ext cx="1095375" cy="5524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27"/>
  <sheetViews>
    <sheetView workbookViewId="0">
      <pane xSplit="2" topLeftCell="C1" activePane="topRight" state="frozen"/>
      <selection pane="topRight" activeCell="C2" sqref="C2"/>
    </sheetView>
  </sheetViews>
  <sheetFormatPr defaultRowHeight="12.75" x14ac:dyDescent="0.2"/>
  <cols>
    <col min="1" max="1" width="6" customWidth="1"/>
    <col min="2" max="2" width="20.5703125" customWidth="1"/>
    <col min="3" max="3" width="25.85546875" bestFit="1" customWidth="1"/>
    <col min="4" max="4" width="9.140625" customWidth="1"/>
    <col min="5" max="5" width="9.85546875" customWidth="1"/>
    <col min="7" max="7" width="10.42578125" customWidth="1"/>
    <col min="52" max="52" width="16.85546875" bestFit="1" customWidth="1"/>
    <col min="55" max="55" width="10.42578125" customWidth="1"/>
    <col min="56" max="56" width="10.7109375" customWidth="1"/>
  </cols>
  <sheetData>
    <row r="2" spans="1:56" ht="30" x14ac:dyDescent="0.4">
      <c r="C2" s="45" t="s">
        <v>63</v>
      </c>
      <c r="D2" s="45"/>
      <c r="E2" s="45"/>
      <c r="F2" s="45"/>
      <c r="G2" s="45"/>
      <c r="I2" s="45" t="s">
        <v>37</v>
      </c>
    </row>
    <row r="3" spans="1:56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</row>
    <row r="4" spans="1:56" s="39" customFormat="1" ht="21.75" customHeight="1" thickBot="1" x14ac:dyDescent="0.35">
      <c r="A4" s="70"/>
      <c r="B4" s="73" t="s">
        <v>1</v>
      </c>
      <c r="C4" s="76" t="s">
        <v>2</v>
      </c>
      <c r="D4" s="77" t="s">
        <v>38</v>
      </c>
      <c r="E4" s="77" t="s">
        <v>33</v>
      </c>
      <c r="F4" s="82" t="s">
        <v>34</v>
      </c>
      <c r="G4" s="85" t="s">
        <v>65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87" t="s">
        <v>66</v>
      </c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8"/>
      <c r="AZ4" s="108" t="s">
        <v>22</v>
      </c>
      <c r="BA4" s="111" t="s">
        <v>35</v>
      </c>
      <c r="BB4" s="111" t="s">
        <v>36</v>
      </c>
      <c r="BC4" s="114" t="s">
        <v>25</v>
      </c>
      <c r="BD4" s="111" t="s">
        <v>67</v>
      </c>
    </row>
    <row r="5" spans="1:56" ht="12.75" customHeight="1" x14ac:dyDescent="0.2">
      <c r="A5" s="71"/>
      <c r="B5" s="74"/>
      <c r="C5" s="78"/>
      <c r="D5" s="79"/>
      <c r="E5" s="79"/>
      <c r="F5" s="83"/>
      <c r="G5" s="89">
        <v>1</v>
      </c>
      <c r="H5" s="90">
        <v>2</v>
      </c>
      <c r="I5" s="90">
        <v>3</v>
      </c>
      <c r="J5" s="90">
        <v>4</v>
      </c>
      <c r="K5" s="90">
        <v>5</v>
      </c>
      <c r="L5" s="90">
        <v>6</v>
      </c>
      <c r="M5" s="90">
        <v>7</v>
      </c>
      <c r="N5" s="90">
        <v>8</v>
      </c>
      <c r="O5" s="90">
        <v>9</v>
      </c>
      <c r="P5" s="90">
        <v>10</v>
      </c>
      <c r="Q5" s="90">
        <v>11</v>
      </c>
      <c r="R5" s="90">
        <v>12</v>
      </c>
      <c r="S5" s="90">
        <v>13</v>
      </c>
      <c r="T5" s="90">
        <v>14</v>
      </c>
      <c r="U5" s="90">
        <v>15</v>
      </c>
      <c r="V5" s="90">
        <v>16</v>
      </c>
      <c r="W5" s="90">
        <v>17</v>
      </c>
      <c r="X5" s="90">
        <v>17</v>
      </c>
      <c r="Y5" s="90">
        <v>18</v>
      </c>
      <c r="Z5" s="90">
        <v>19</v>
      </c>
      <c r="AA5" s="90">
        <v>20</v>
      </c>
      <c r="AB5" s="90">
        <v>21</v>
      </c>
      <c r="AC5" s="90">
        <v>22</v>
      </c>
      <c r="AD5" s="90">
        <v>23</v>
      </c>
      <c r="AE5" s="90">
        <v>24</v>
      </c>
      <c r="AF5" s="91">
        <v>25</v>
      </c>
      <c r="AG5" s="92">
        <v>1</v>
      </c>
      <c r="AH5" s="93"/>
      <c r="AI5" s="94">
        <v>2</v>
      </c>
      <c r="AJ5" s="93"/>
      <c r="AK5" s="94">
        <v>3</v>
      </c>
      <c r="AL5" s="93"/>
      <c r="AM5" s="94">
        <v>4</v>
      </c>
      <c r="AN5" s="93"/>
      <c r="AO5" s="94">
        <v>5</v>
      </c>
      <c r="AP5" s="93"/>
      <c r="AQ5" s="94" t="s">
        <v>41</v>
      </c>
      <c r="AR5" s="95"/>
      <c r="AS5" s="93"/>
      <c r="AT5" s="94" t="s">
        <v>42</v>
      </c>
      <c r="AU5" s="93"/>
      <c r="AV5" s="94" t="s">
        <v>43</v>
      </c>
      <c r="AW5" s="93"/>
      <c r="AX5" s="94" t="s">
        <v>44</v>
      </c>
      <c r="AY5" s="96"/>
      <c r="AZ5" s="109"/>
      <c r="BA5" s="112"/>
      <c r="BB5" s="112"/>
      <c r="BC5" s="115"/>
      <c r="BD5" s="112"/>
    </row>
    <row r="6" spans="1:56" ht="13.5" thickBot="1" x14ac:dyDescent="0.25">
      <c r="A6" s="71"/>
      <c r="B6" s="74"/>
      <c r="C6" s="78"/>
      <c r="D6" s="79"/>
      <c r="E6" s="79"/>
      <c r="F6" s="83"/>
      <c r="G6" s="89">
        <v>30</v>
      </c>
      <c r="H6" s="90">
        <v>100</v>
      </c>
      <c r="I6" s="90">
        <v>100</v>
      </c>
      <c r="J6" s="90">
        <v>20</v>
      </c>
      <c r="K6" s="90">
        <v>10</v>
      </c>
      <c r="L6" s="90">
        <v>10</v>
      </c>
      <c r="M6" s="90">
        <v>10</v>
      </c>
      <c r="N6" s="90">
        <v>10</v>
      </c>
      <c r="O6" s="90">
        <v>5</v>
      </c>
      <c r="P6" s="90">
        <v>3</v>
      </c>
      <c r="Q6" s="90">
        <v>3</v>
      </c>
      <c r="R6" s="90">
        <v>1</v>
      </c>
      <c r="S6" s="90">
        <v>10</v>
      </c>
      <c r="T6" s="90">
        <v>1</v>
      </c>
      <c r="U6" s="90">
        <v>5</v>
      </c>
      <c r="V6" s="90">
        <v>3</v>
      </c>
      <c r="W6" s="90">
        <v>3</v>
      </c>
      <c r="X6" s="90">
        <v>3</v>
      </c>
      <c r="Y6" s="90">
        <v>5</v>
      </c>
      <c r="Z6" s="90">
        <v>10</v>
      </c>
      <c r="AA6" s="90">
        <v>1</v>
      </c>
      <c r="AB6" s="90">
        <v>5</v>
      </c>
      <c r="AC6" s="90">
        <v>3</v>
      </c>
      <c r="AD6" s="90">
        <v>3</v>
      </c>
      <c r="AE6" s="90">
        <v>100</v>
      </c>
      <c r="AF6" s="91">
        <v>100</v>
      </c>
      <c r="AG6" s="97"/>
      <c r="AH6" s="98"/>
      <c r="AI6" s="99"/>
      <c r="AJ6" s="98"/>
      <c r="AK6" s="99"/>
      <c r="AL6" s="98"/>
      <c r="AM6" s="99"/>
      <c r="AN6" s="98"/>
      <c r="AO6" s="99"/>
      <c r="AP6" s="98"/>
      <c r="AQ6" s="99"/>
      <c r="AR6" s="100"/>
      <c r="AS6" s="98"/>
      <c r="AT6" s="99"/>
      <c r="AU6" s="98"/>
      <c r="AV6" s="99"/>
      <c r="AW6" s="98"/>
      <c r="AX6" s="99"/>
      <c r="AY6" s="101"/>
      <c r="AZ6" s="109"/>
      <c r="BA6" s="112"/>
      <c r="BB6" s="112"/>
      <c r="BC6" s="115"/>
      <c r="BD6" s="112"/>
    </row>
    <row r="7" spans="1:56" ht="13.5" thickBot="1" x14ac:dyDescent="0.25">
      <c r="A7" s="72"/>
      <c r="B7" s="75"/>
      <c r="C7" s="80"/>
      <c r="D7" s="81"/>
      <c r="E7" s="81"/>
      <c r="F7" s="84"/>
      <c r="G7" s="102" t="s">
        <v>5</v>
      </c>
      <c r="H7" s="103" t="s">
        <v>6</v>
      </c>
      <c r="I7" s="103" t="s">
        <v>49</v>
      </c>
      <c r="J7" s="103" t="s">
        <v>7</v>
      </c>
      <c r="K7" s="103" t="s">
        <v>8</v>
      </c>
      <c r="L7" s="103" t="s">
        <v>9</v>
      </c>
      <c r="M7" s="103" t="s">
        <v>10</v>
      </c>
      <c r="N7" s="103" t="s">
        <v>11</v>
      </c>
      <c r="O7" s="103" t="s">
        <v>12</v>
      </c>
      <c r="P7" s="103" t="s">
        <v>13</v>
      </c>
      <c r="Q7" s="103" t="s">
        <v>14</v>
      </c>
      <c r="R7" s="103" t="s">
        <v>15</v>
      </c>
      <c r="S7" s="103" t="s">
        <v>16</v>
      </c>
      <c r="T7" s="103" t="s">
        <v>17</v>
      </c>
      <c r="U7" s="103" t="s">
        <v>18</v>
      </c>
      <c r="V7" s="103" t="s">
        <v>19</v>
      </c>
      <c r="W7" s="103" t="s">
        <v>20</v>
      </c>
      <c r="X7" s="103" t="s">
        <v>14</v>
      </c>
      <c r="Y7" s="103" t="s">
        <v>28</v>
      </c>
      <c r="Z7" s="103" t="s">
        <v>29</v>
      </c>
      <c r="AA7" s="103" t="s">
        <v>17</v>
      </c>
      <c r="AB7" s="103" t="s">
        <v>30</v>
      </c>
      <c r="AC7" s="103" t="s">
        <v>31</v>
      </c>
      <c r="AD7" s="103" t="s">
        <v>20</v>
      </c>
      <c r="AE7" s="103" t="s">
        <v>39</v>
      </c>
      <c r="AF7" s="104" t="s">
        <v>40</v>
      </c>
      <c r="AG7" s="105">
        <v>17</v>
      </c>
      <c r="AH7" s="106">
        <v>35</v>
      </c>
      <c r="AI7" s="106">
        <v>30</v>
      </c>
      <c r="AJ7" s="106">
        <v>55</v>
      </c>
      <c r="AK7" s="106">
        <v>35</v>
      </c>
      <c r="AL7" s="106">
        <v>60</v>
      </c>
      <c r="AM7" s="106">
        <v>40</v>
      </c>
      <c r="AN7" s="106">
        <v>65</v>
      </c>
      <c r="AO7" s="106">
        <v>25</v>
      </c>
      <c r="AP7" s="106">
        <v>40</v>
      </c>
      <c r="AQ7" s="106">
        <v>25</v>
      </c>
      <c r="AR7" s="106">
        <v>40</v>
      </c>
      <c r="AS7" s="106">
        <v>60</v>
      </c>
      <c r="AT7" s="106">
        <v>35</v>
      </c>
      <c r="AU7" s="106">
        <v>55</v>
      </c>
      <c r="AV7" s="106">
        <v>45</v>
      </c>
      <c r="AW7" s="106">
        <v>70</v>
      </c>
      <c r="AX7" s="106">
        <v>15</v>
      </c>
      <c r="AY7" s="107">
        <v>35</v>
      </c>
      <c r="AZ7" s="110"/>
      <c r="BA7" s="113"/>
      <c r="BB7" s="113"/>
      <c r="BC7" s="116"/>
      <c r="BD7" s="113"/>
    </row>
    <row r="8" spans="1:56" ht="30" customHeight="1" x14ac:dyDescent="0.2">
      <c r="A8" s="67">
        <v>1</v>
      </c>
      <c r="B8" s="60" t="s">
        <v>51</v>
      </c>
      <c r="C8" s="57" t="s">
        <v>48</v>
      </c>
      <c r="D8" s="65" t="s">
        <v>45</v>
      </c>
      <c r="E8" s="53">
        <v>1</v>
      </c>
      <c r="F8" s="67">
        <v>1</v>
      </c>
      <c r="G8" s="63"/>
      <c r="H8" s="52"/>
      <c r="I8" s="52"/>
      <c r="J8" s="52"/>
      <c r="K8" s="52"/>
      <c r="L8" s="52"/>
      <c r="M8" s="52"/>
      <c r="N8" s="52"/>
      <c r="O8" s="52">
        <v>1</v>
      </c>
      <c r="P8" s="52"/>
      <c r="Q8" s="52"/>
      <c r="R8" s="52"/>
      <c r="S8" s="52"/>
      <c r="T8" s="52"/>
      <c r="U8" s="52"/>
      <c r="V8" s="53"/>
      <c r="W8" s="51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>
        <v>1</v>
      </c>
      <c r="AI8" s="47"/>
      <c r="AJ8" s="47"/>
      <c r="AK8" s="47"/>
      <c r="AL8" s="47"/>
      <c r="AM8" s="47"/>
      <c r="AN8" s="47"/>
      <c r="AO8" s="47"/>
      <c r="AP8" s="47">
        <v>1</v>
      </c>
      <c r="AQ8" s="47"/>
      <c r="AR8" s="47"/>
      <c r="AS8" s="47"/>
      <c r="AT8" s="47"/>
      <c r="AU8" s="47">
        <v>1</v>
      </c>
      <c r="AV8" s="47"/>
      <c r="AW8" s="47"/>
      <c r="AX8" s="47"/>
      <c r="AY8" s="47">
        <v>1</v>
      </c>
      <c r="AZ8" s="44">
        <v>5</v>
      </c>
      <c r="BA8" s="44">
        <v>165</v>
      </c>
      <c r="BB8" s="44">
        <v>160</v>
      </c>
      <c r="BC8" s="44">
        <v>6</v>
      </c>
      <c r="BD8" s="44"/>
    </row>
    <row r="9" spans="1:56" ht="25.5" x14ac:dyDescent="0.2">
      <c r="A9" s="68">
        <v>2</v>
      </c>
      <c r="B9" s="61" t="s">
        <v>52</v>
      </c>
      <c r="C9" s="58" t="s">
        <v>48</v>
      </c>
      <c r="D9" s="49" t="s">
        <v>45</v>
      </c>
      <c r="E9" s="54">
        <v>1</v>
      </c>
      <c r="F9" s="68">
        <v>9</v>
      </c>
      <c r="G9" s="50"/>
      <c r="H9" s="44"/>
      <c r="I9" s="44"/>
      <c r="J9" s="44"/>
      <c r="K9" s="44"/>
      <c r="L9" s="44"/>
      <c r="M9" s="44"/>
      <c r="N9" s="44">
        <v>1</v>
      </c>
      <c r="O9" s="44">
        <v>1</v>
      </c>
      <c r="P9" s="44"/>
      <c r="Q9" s="44"/>
      <c r="R9" s="44">
        <v>3</v>
      </c>
      <c r="S9" s="44"/>
      <c r="T9" s="44"/>
      <c r="U9" s="44"/>
      <c r="V9" s="54"/>
      <c r="W9" s="50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8"/>
      <c r="AJ9" s="49"/>
      <c r="AK9" s="44"/>
      <c r="AL9" s="44"/>
      <c r="AM9" s="44"/>
      <c r="AN9" s="44">
        <v>1</v>
      </c>
      <c r="AO9" s="44"/>
      <c r="AP9" s="44">
        <v>1</v>
      </c>
      <c r="AQ9" s="44"/>
      <c r="AR9" s="44"/>
      <c r="AS9" s="44">
        <v>1</v>
      </c>
      <c r="AT9" s="44"/>
      <c r="AU9" s="44">
        <v>1</v>
      </c>
      <c r="AV9" s="44"/>
      <c r="AW9" s="44"/>
      <c r="AX9" s="44"/>
      <c r="AY9" s="44">
        <v>1</v>
      </c>
      <c r="AZ9" s="44">
        <v>18</v>
      </c>
      <c r="BA9" s="44">
        <v>255</v>
      </c>
      <c r="BB9" s="44">
        <v>237</v>
      </c>
      <c r="BC9" s="44">
        <v>4</v>
      </c>
      <c r="BD9" s="117" t="s">
        <v>68</v>
      </c>
    </row>
    <row r="10" spans="1:56" ht="25.5" x14ac:dyDescent="0.2">
      <c r="A10" s="68">
        <v>3</v>
      </c>
      <c r="B10" s="61" t="s">
        <v>64</v>
      </c>
      <c r="C10" s="58" t="s">
        <v>48</v>
      </c>
      <c r="D10" s="49" t="s">
        <v>45</v>
      </c>
      <c r="E10" s="54">
        <v>1</v>
      </c>
      <c r="F10" s="68">
        <v>7</v>
      </c>
      <c r="G10" s="50"/>
      <c r="H10" s="44"/>
      <c r="I10" s="44"/>
      <c r="J10" s="44"/>
      <c r="K10" s="44"/>
      <c r="L10" s="44">
        <v>2</v>
      </c>
      <c r="M10" s="44"/>
      <c r="N10" s="44"/>
      <c r="O10" s="44"/>
      <c r="P10" s="44"/>
      <c r="Q10" s="44"/>
      <c r="R10" s="44">
        <v>1</v>
      </c>
      <c r="S10" s="44"/>
      <c r="T10" s="44"/>
      <c r="U10" s="44"/>
      <c r="V10" s="54"/>
      <c r="W10" s="50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>
        <v>1</v>
      </c>
      <c r="AI10" s="44"/>
      <c r="AJ10" s="44"/>
      <c r="AK10" s="44"/>
      <c r="AL10" s="44"/>
      <c r="AM10" s="44"/>
      <c r="AN10" s="44">
        <v>1</v>
      </c>
      <c r="AO10" s="44"/>
      <c r="AP10" s="44"/>
      <c r="AQ10" s="44"/>
      <c r="AR10" s="44"/>
      <c r="AS10" s="44"/>
      <c r="AT10" s="44"/>
      <c r="AU10" s="44">
        <v>1</v>
      </c>
      <c r="AV10" s="44"/>
      <c r="AW10" s="44"/>
      <c r="AX10" s="44"/>
      <c r="AY10" s="44">
        <v>1</v>
      </c>
      <c r="AZ10" s="44">
        <v>21</v>
      </c>
      <c r="BA10" s="44">
        <v>190</v>
      </c>
      <c r="BB10" s="44">
        <v>169</v>
      </c>
      <c r="BC10" s="44">
        <v>5</v>
      </c>
      <c r="BD10" s="117" t="s">
        <v>68</v>
      </c>
    </row>
    <row r="11" spans="1:56" ht="25.5" x14ac:dyDescent="0.2">
      <c r="A11" s="68">
        <v>4</v>
      </c>
      <c r="B11" s="61" t="s">
        <v>53</v>
      </c>
      <c r="C11" s="58" t="s">
        <v>48</v>
      </c>
      <c r="D11" s="49" t="s">
        <v>45</v>
      </c>
      <c r="E11" s="54">
        <v>1</v>
      </c>
      <c r="F11" s="68">
        <v>8</v>
      </c>
      <c r="G11" s="50">
        <v>1</v>
      </c>
      <c r="H11" s="44"/>
      <c r="I11" s="44"/>
      <c r="J11" s="44"/>
      <c r="K11" s="44"/>
      <c r="L11" s="44">
        <v>1</v>
      </c>
      <c r="M11" s="44">
        <v>1</v>
      </c>
      <c r="N11" s="44">
        <v>1</v>
      </c>
      <c r="O11" s="44"/>
      <c r="P11" s="44"/>
      <c r="Q11" s="44"/>
      <c r="R11" s="44"/>
      <c r="S11" s="44"/>
      <c r="T11" s="44"/>
      <c r="U11" s="44"/>
      <c r="V11" s="54"/>
      <c r="W11" s="50"/>
      <c r="X11" s="44"/>
      <c r="Y11" s="44"/>
      <c r="Z11" s="44"/>
      <c r="AA11" s="44"/>
      <c r="AB11" s="44"/>
      <c r="AC11" s="44"/>
      <c r="AD11" s="44"/>
      <c r="AE11" s="44"/>
      <c r="AF11" s="44"/>
      <c r="AG11" s="44">
        <v>1</v>
      </c>
      <c r="AH11" s="44"/>
      <c r="AI11" s="44"/>
      <c r="AJ11" s="44"/>
      <c r="AK11" s="44"/>
      <c r="AL11" s="44"/>
      <c r="AM11" s="44"/>
      <c r="AN11" s="44"/>
      <c r="AO11" s="44"/>
      <c r="AP11" s="44"/>
      <c r="AQ11" s="44">
        <v>1</v>
      </c>
      <c r="AR11" s="44"/>
      <c r="AS11" s="44"/>
      <c r="AT11" s="44">
        <v>1</v>
      </c>
      <c r="AU11" s="44"/>
      <c r="AV11" s="44"/>
      <c r="AW11" s="44"/>
      <c r="AX11" s="44"/>
      <c r="AY11" s="44">
        <v>1</v>
      </c>
      <c r="AZ11" s="44">
        <v>60</v>
      </c>
      <c r="BA11" s="44">
        <v>112</v>
      </c>
      <c r="BB11" s="44">
        <v>52</v>
      </c>
      <c r="BC11" s="44">
        <v>11</v>
      </c>
      <c r="BD11" s="44"/>
    </row>
    <row r="12" spans="1:56" ht="25.5" x14ac:dyDescent="0.2">
      <c r="A12" s="68">
        <v>5</v>
      </c>
      <c r="B12" s="61" t="s">
        <v>54</v>
      </c>
      <c r="C12" s="58" t="s">
        <v>32</v>
      </c>
      <c r="D12" s="49" t="s">
        <v>45</v>
      </c>
      <c r="E12" s="54">
        <v>1</v>
      </c>
      <c r="F12" s="68">
        <v>2</v>
      </c>
      <c r="G12" s="50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54"/>
      <c r="W12" s="50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>
        <v>1</v>
      </c>
      <c r="AS12" s="44"/>
      <c r="AT12" s="44"/>
      <c r="AU12" s="44"/>
      <c r="AV12" s="44"/>
      <c r="AW12" s="44"/>
      <c r="AX12" s="44"/>
      <c r="AY12" s="44">
        <v>1</v>
      </c>
      <c r="AZ12" s="44">
        <v>0</v>
      </c>
      <c r="BA12" s="44">
        <v>75</v>
      </c>
      <c r="BB12" s="44">
        <v>75</v>
      </c>
      <c r="BC12" s="44">
        <v>10</v>
      </c>
      <c r="BD12" s="44"/>
    </row>
    <row r="13" spans="1:56" ht="25.5" x14ac:dyDescent="0.2">
      <c r="A13" s="68">
        <v>6</v>
      </c>
      <c r="B13" s="61" t="s">
        <v>55</v>
      </c>
      <c r="C13" s="58" t="s">
        <v>56</v>
      </c>
      <c r="D13" s="49" t="s">
        <v>45</v>
      </c>
      <c r="E13" s="54">
        <v>1</v>
      </c>
      <c r="F13" s="68">
        <v>3</v>
      </c>
      <c r="G13" s="50">
        <v>1</v>
      </c>
      <c r="H13" s="44"/>
      <c r="I13" s="44"/>
      <c r="J13" s="44"/>
      <c r="K13" s="44"/>
      <c r="L13" s="44">
        <v>1</v>
      </c>
      <c r="M13" s="44"/>
      <c r="N13" s="44"/>
      <c r="O13" s="44"/>
      <c r="P13" s="44"/>
      <c r="Q13" s="44">
        <v>1</v>
      </c>
      <c r="R13" s="44"/>
      <c r="S13" s="44"/>
      <c r="T13" s="44"/>
      <c r="U13" s="44"/>
      <c r="V13" s="54"/>
      <c r="W13" s="50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>
        <v>43</v>
      </c>
      <c r="BA13" s="44">
        <v>0</v>
      </c>
      <c r="BB13" s="44">
        <v>-43</v>
      </c>
      <c r="BC13" s="44">
        <v>12</v>
      </c>
      <c r="BD13" s="44"/>
    </row>
    <row r="14" spans="1:56" ht="25.5" x14ac:dyDescent="0.2">
      <c r="A14" s="68">
        <v>7</v>
      </c>
      <c r="B14" s="61" t="s">
        <v>57</v>
      </c>
      <c r="C14" s="58" t="s">
        <v>48</v>
      </c>
      <c r="D14" s="49" t="s">
        <v>45</v>
      </c>
      <c r="E14" s="54">
        <v>2</v>
      </c>
      <c r="F14" s="68">
        <v>2</v>
      </c>
      <c r="G14" s="50"/>
      <c r="H14" s="44"/>
      <c r="I14" s="44"/>
      <c r="J14" s="44"/>
      <c r="K14" s="44"/>
      <c r="L14" s="44"/>
      <c r="M14" s="44"/>
      <c r="N14" s="44"/>
      <c r="O14" s="44">
        <v>1</v>
      </c>
      <c r="P14" s="44"/>
      <c r="Q14" s="44"/>
      <c r="R14" s="44"/>
      <c r="S14" s="44"/>
      <c r="T14" s="44"/>
      <c r="U14" s="44"/>
      <c r="V14" s="54"/>
      <c r="W14" s="50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>
        <v>1</v>
      </c>
      <c r="AI14" s="44"/>
      <c r="AJ14" s="44">
        <v>1</v>
      </c>
      <c r="AK14" s="44"/>
      <c r="AL14" s="44">
        <v>1</v>
      </c>
      <c r="AM14" s="44"/>
      <c r="AN14" s="44">
        <v>1</v>
      </c>
      <c r="AO14" s="44"/>
      <c r="AP14" s="44">
        <v>1</v>
      </c>
      <c r="AQ14" s="44"/>
      <c r="AR14" s="44">
        <v>1</v>
      </c>
      <c r="AS14" s="44"/>
      <c r="AT14" s="44"/>
      <c r="AU14" s="44"/>
      <c r="AV14" s="44"/>
      <c r="AW14" s="44">
        <v>1</v>
      </c>
      <c r="AX14" s="44"/>
      <c r="AY14" s="44">
        <v>1</v>
      </c>
      <c r="AZ14" s="44">
        <v>5</v>
      </c>
      <c r="BA14" s="44">
        <v>400</v>
      </c>
      <c r="BB14" s="44">
        <v>395</v>
      </c>
      <c r="BC14" s="44">
        <v>1</v>
      </c>
      <c r="BD14" s="117" t="s">
        <v>68</v>
      </c>
    </row>
    <row r="15" spans="1:56" ht="25.5" x14ac:dyDescent="0.2">
      <c r="A15" s="68">
        <v>8</v>
      </c>
      <c r="B15" s="61" t="s">
        <v>58</v>
      </c>
      <c r="C15" s="58" t="s">
        <v>48</v>
      </c>
      <c r="D15" s="49" t="s">
        <v>45</v>
      </c>
      <c r="E15" s="54">
        <v>2</v>
      </c>
      <c r="F15" s="68">
        <v>7</v>
      </c>
      <c r="G15" s="50"/>
      <c r="H15" s="44"/>
      <c r="I15" s="44"/>
      <c r="J15" s="44"/>
      <c r="K15" s="44"/>
      <c r="L15" s="44">
        <v>3</v>
      </c>
      <c r="M15" s="44">
        <v>1</v>
      </c>
      <c r="N15" s="44"/>
      <c r="O15" s="44">
        <v>1</v>
      </c>
      <c r="P15" s="44"/>
      <c r="Q15" s="44"/>
      <c r="R15" s="44"/>
      <c r="S15" s="44"/>
      <c r="T15" s="44"/>
      <c r="U15" s="44"/>
      <c r="V15" s="54"/>
      <c r="W15" s="50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>
        <v>1</v>
      </c>
      <c r="AI15" s="44"/>
      <c r="AJ15" s="44"/>
      <c r="AK15" s="44"/>
      <c r="AL15" s="44"/>
      <c r="AM15" s="44"/>
      <c r="AN15" s="44"/>
      <c r="AO15" s="44"/>
      <c r="AP15" s="44">
        <v>1</v>
      </c>
      <c r="AQ15" s="44"/>
      <c r="AR15" s="44"/>
      <c r="AS15" s="44"/>
      <c r="AT15" s="44"/>
      <c r="AU15" s="44">
        <v>1</v>
      </c>
      <c r="AV15" s="44"/>
      <c r="AW15" s="44"/>
      <c r="AX15" s="44"/>
      <c r="AY15" s="44">
        <v>1</v>
      </c>
      <c r="AZ15" s="44">
        <v>45</v>
      </c>
      <c r="BA15" s="44">
        <v>165</v>
      </c>
      <c r="BB15" s="44">
        <v>120</v>
      </c>
      <c r="BC15" s="44">
        <v>9</v>
      </c>
      <c r="BD15" s="44"/>
    </row>
    <row r="16" spans="1:56" ht="25.5" x14ac:dyDescent="0.2">
      <c r="A16" s="68">
        <v>9</v>
      </c>
      <c r="B16" s="61" t="s">
        <v>59</v>
      </c>
      <c r="C16" s="58" t="s">
        <v>48</v>
      </c>
      <c r="D16" s="49" t="s">
        <v>45</v>
      </c>
      <c r="E16" s="54">
        <v>2</v>
      </c>
      <c r="F16" s="68">
        <v>1</v>
      </c>
      <c r="G16" s="50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54"/>
      <c r="W16" s="50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>
        <v>1</v>
      </c>
      <c r="AI16" s="44"/>
      <c r="AJ16" s="44">
        <v>1</v>
      </c>
      <c r="AK16" s="44"/>
      <c r="AL16" s="44"/>
      <c r="AM16" s="44"/>
      <c r="AN16" s="44">
        <v>1</v>
      </c>
      <c r="AO16" s="44"/>
      <c r="AP16" s="44">
        <v>1</v>
      </c>
      <c r="AQ16" s="44"/>
      <c r="AR16" s="44"/>
      <c r="AS16" s="44">
        <v>1</v>
      </c>
      <c r="AT16" s="44"/>
      <c r="AU16" s="44"/>
      <c r="AV16" s="44"/>
      <c r="AW16" s="44"/>
      <c r="AX16" s="44"/>
      <c r="AY16" s="44">
        <v>1</v>
      </c>
      <c r="AZ16" s="44">
        <v>0</v>
      </c>
      <c r="BA16" s="44">
        <v>290</v>
      </c>
      <c r="BB16" s="44">
        <v>290</v>
      </c>
      <c r="BC16" s="44">
        <v>2</v>
      </c>
      <c r="BD16" s="117" t="s">
        <v>68</v>
      </c>
    </row>
    <row r="17" spans="1:56" ht="25.5" x14ac:dyDescent="0.2">
      <c r="A17" s="68">
        <v>10</v>
      </c>
      <c r="B17" s="61" t="s">
        <v>60</v>
      </c>
      <c r="C17" s="58" t="s">
        <v>32</v>
      </c>
      <c r="D17" s="49" t="s">
        <v>45</v>
      </c>
      <c r="E17" s="54">
        <v>2</v>
      </c>
      <c r="F17" s="68">
        <v>4</v>
      </c>
      <c r="G17" s="50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54"/>
      <c r="W17" s="50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>
        <v>1</v>
      </c>
      <c r="AM17" s="44"/>
      <c r="AN17" s="44">
        <v>1</v>
      </c>
      <c r="AO17" s="44"/>
      <c r="AP17" s="44">
        <v>1</v>
      </c>
      <c r="AQ17" s="44"/>
      <c r="AR17" s="44"/>
      <c r="AS17" s="44"/>
      <c r="AT17" s="44"/>
      <c r="AU17" s="44">
        <v>1</v>
      </c>
      <c r="AV17" s="44"/>
      <c r="AW17" s="44"/>
      <c r="AX17" s="44"/>
      <c r="AY17" s="44">
        <v>1</v>
      </c>
      <c r="AZ17" s="44">
        <v>0</v>
      </c>
      <c r="BA17" s="44">
        <v>255</v>
      </c>
      <c r="BB17" s="44">
        <v>255</v>
      </c>
      <c r="BC17" s="44">
        <v>3</v>
      </c>
      <c r="BD17" s="117" t="s">
        <v>68</v>
      </c>
    </row>
    <row r="18" spans="1:56" ht="25.5" x14ac:dyDescent="0.2">
      <c r="A18" s="68">
        <v>11</v>
      </c>
      <c r="B18" s="61" t="s">
        <v>61</v>
      </c>
      <c r="C18" s="58" t="s">
        <v>48</v>
      </c>
      <c r="D18" s="49" t="s">
        <v>45</v>
      </c>
      <c r="E18" s="54">
        <v>2</v>
      </c>
      <c r="F18" s="68">
        <v>5</v>
      </c>
      <c r="G18" s="50"/>
      <c r="H18" s="44"/>
      <c r="I18" s="44"/>
      <c r="J18" s="44"/>
      <c r="K18" s="44"/>
      <c r="L18" s="44">
        <v>1</v>
      </c>
      <c r="M18" s="44"/>
      <c r="N18" s="44"/>
      <c r="O18" s="44"/>
      <c r="P18" s="44"/>
      <c r="Q18" s="44"/>
      <c r="R18" s="44"/>
      <c r="S18" s="44"/>
      <c r="T18" s="44"/>
      <c r="U18" s="44"/>
      <c r="V18" s="54"/>
      <c r="W18" s="50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>
        <v>1</v>
      </c>
      <c r="AI18" s="44"/>
      <c r="AJ18" s="44"/>
      <c r="AK18" s="44"/>
      <c r="AL18" s="44"/>
      <c r="AM18" s="44"/>
      <c r="AN18" s="44"/>
      <c r="AO18" s="44"/>
      <c r="AP18" s="44"/>
      <c r="AQ18" s="44">
        <v>1</v>
      </c>
      <c r="AR18" s="44"/>
      <c r="AS18" s="44"/>
      <c r="AT18" s="44"/>
      <c r="AU18" s="44">
        <v>1</v>
      </c>
      <c r="AV18" s="44"/>
      <c r="AW18" s="44"/>
      <c r="AX18" s="44"/>
      <c r="AY18" s="44">
        <v>1</v>
      </c>
      <c r="AZ18" s="44">
        <v>10</v>
      </c>
      <c r="BA18" s="44">
        <v>150</v>
      </c>
      <c r="BB18" s="44">
        <v>140</v>
      </c>
      <c r="BC18" s="44">
        <v>8</v>
      </c>
      <c r="BD18" s="44"/>
    </row>
    <row r="19" spans="1:56" ht="26.25" thickBot="1" x14ac:dyDescent="0.25">
      <c r="A19" s="69">
        <v>12</v>
      </c>
      <c r="B19" s="62" t="s">
        <v>62</v>
      </c>
      <c r="C19" s="59" t="s">
        <v>48</v>
      </c>
      <c r="D19" s="66" t="s">
        <v>45</v>
      </c>
      <c r="E19" s="56">
        <v>2</v>
      </c>
      <c r="F19" s="69">
        <v>3</v>
      </c>
      <c r="G19" s="64"/>
      <c r="H19" s="55"/>
      <c r="I19" s="55"/>
      <c r="J19" s="55"/>
      <c r="K19" s="55">
        <v>1</v>
      </c>
      <c r="L19" s="55"/>
      <c r="M19" s="55"/>
      <c r="N19" s="55"/>
      <c r="O19" s="55">
        <v>2</v>
      </c>
      <c r="P19" s="55"/>
      <c r="Q19" s="55"/>
      <c r="R19" s="55">
        <v>1</v>
      </c>
      <c r="S19" s="55"/>
      <c r="T19" s="55"/>
      <c r="U19" s="55"/>
      <c r="V19" s="56"/>
      <c r="W19" s="50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>
        <v>1</v>
      </c>
      <c r="AI19" s="44"/>
      <c r="AJ19" s="44"/>
      <c r="AK19" s="44"/>
      <c r="AL19" s="44"/>
      <c r="AM19" s="44"/>
      <c r="AN19" s="44">
        <v>1</v>
      </c>
      <c r="AO19" s="44"/>
      <c r="AP19" s="44"/>
      <c r="AQ19" s="44"/>
      <c r="AR19" s="44"/>
      <c r="AS19" s="44">
        <v>1</v>
      </c>
      <c r="AT19" s="44"/>
      <c r="AU19" s="44"/>
      <c r="AV19" s="44"/>
      <c r="AW19" s="44"/>
      <c r="AX19" s="44"/>
      <c r="AY19" s="44"/>
      <c r="AZ19" s="44">
        <v>21</v>
      </c>
      <c r="BA19" s="44">
        <v>160</v>
      </c>
      <c r="BB19" s="44">
        <v>139</v>
      </c>
      <c r="BC19" s="44">
        <v>7</v>
      </c>
      <c r="BD19" s="44"/>
    </row>
    <row r="23" spans="1:56" x14ac:dyDescent="0.2">
      <c r="F23" t="s">
        <v>27</v>
      </c>
    </row>
    <row r="26" spans="1:56" x14ac:dyDescent="0.2">
      <c r="G26" t="s">
        <v>27</v>
      </c>
    </row>
    <row r="27" spans="1:56" x14ac:dyDescent="0.2">
      <c r="C27" t="s">
        <v>27</v>
      </c>
    </row>
  </sheetData>
  <mergeCells count="22">
    <mergeCell ref="BC4:BC7"/>
    <mergeCell ref="BD4:BD7"/>
    <mergeCell ref="AT5:AU6"/>
    <mergeCell ref="AV5:AW6"/>
    <mergeCell ref="AX5:AY6"/>
    <mergeCell ref="AZ4:AZ7"/>
    <mergeCell ref="BA4:BA7"/>
    <mergeCell ref="BB4:BB7"/>
    <mergeCell ref="AG5:AH6"/>
    <mergeCell ref="AI5:AJ6"/>
    <mergeCell ref="AK5:AL6"/>
    <mergeCell ref="AM5:AN6"/>
    <mergeCell ref="AO5:AP6"/>
    <mergeCell ref="AQ5:AS6"/>
    <mergeCell ref="E4:E7"/>
    <mergeCell ref="F4:F7"/>
    <mergeCell ref="G4:AF4"/>
    <mergeCell ref="AG4:AY4"/>
    <mergeCell ref="A4:A7"/>
    <mergeCell ref="B4:B7"/>
    <mergeCell ref="C4:C7"/>
    <mergeCell ref="D4:D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000"/>
  <sheetViews>
    <sheetView tabSelected="1" workbookViewId="0">
      <selection activeCell="G25" sqref="G25"/>
    </sheetView>
  </sheetViews>
  <sheetFormatPr defaultColWidth="14.42578125" defaultRowHeight="15" customHeight="1" x14ac:dyDescent="0.2"/>
  <cols>
    <col min="1" max="1" width="3.42578125" style="39" customWidth="1"/>
    <col min="2" max="2" width="27" style="39" customWidth="1"/>
    <col min="3" max="3" width="16.5703125" style="39" customWidth="1"/>
    <col min="4" max="4" width="8.85546875" style="39" customWidth="1"/>
    <col min="5" max="6" width="17.140625" style="39" customWidth="1"/>
    <col min="7" max="8" width="11.85546875" style="39" customWidth="1"/>
    <col min="9" max="9" width="14.5703125" style="39" customWidth="1"/>
    <col min="10" max="10" width="15" style="39" customWidth="1"/>
    <col min="11" max="11" width="11" style="39" customWidth="1"/>
    <col min="12" max="12" width="15.85546875" style="39" customWidth="1"/>
    <col min="13" max="13" width="13.85546875" style="39" customWidth="1"/>
    <col min="14" max="14" width="17.5703125" style="39" customWidth="1"/>
    <col min="15" max="19" width="16.28515625" style="39" customWidth="1"/>
    <col min="20" max="20" width="13.7109375" style="39" customWidth="1"/>
    <col min="21" max="21" width="13.140625" style="39" customWidth="1"/>
    <col min="22" max="22" width="17.5703125" style="39" customWidth="1"/>
    <col min="23" max="23" width="13.85546875" style="39" hidden="1" customWidth="1"/>
    <col min="24" max="25" width="13" style="39" hidden="1" customWidth="1"/>
    <col min="26" max="26" width="17.5703125" style="39" hidden="1" customWidth="1"/>
    <col min="27" max="27" width="12.28515625" style="39" hidden="1" customWidth="1"/>
    <col min="28" max="28" width="15" style="39" hidden="1" customWidth="1"/>
    <col min="29" max="29" width="12" style="39" hidden="1" customWidth="1"/>
    <col min="30" max="32" width="13.85546875" style="39" hidden="1" customWidth="1"/>
    <col min="33" max="34" width="15.7109375" style="39" hidden="1" customWidth="1"/>
    <col min="35" max="35" width="10.5703125" style="39" customWidth="1"/>
    <col min="36" max="37" width="12.28515625" style="39" customWidth="1"/>
    <col min="38" max="38" width="16" style="39" customWidth="1"/>
    <col min="39" max="39" width="10" style="39" customWidth="1"/>
    <col min="40" max="40" width="15.85546875" style="39" customWidth="1"/>
    <col min="41" max="41" width="11.5703125" style="39" customWidth="1"/>
    <col min="42" max="16384" width="14.42578125" style="39"/>
  </cols>
  <sheetData>
    <row r="1" spans="1:4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33.75" x14ac:dyDescent="0.4">
      <c r="A2" s="2"/>
      <c r="B2" s="3"/>
      <c r="C2" s="130" t="s">
        <v>63</v>
      </c>
      <c r="D2" s="130"/>
      <c r="E2" s="130"/>
      <c r="F2" s="130"/>
      <c r="G2" s="130"/>
      <c r="H2" s="5"/>
      <c r="I2" s="131" t="s">
        <v>0</v>
      </c>
      <c r="J2" s="131"/>
      <c r="K2" s="131"/>
      <c r="L2" s="131"/>
      <c r="M2" s="131"/>
      <c r="N2" s="131"/>
      <c r="O2" s="1"/>
      <c r="P2" s="1"/>
      <c r="Q2" s="1"/>
      <c r="R2" s="1"/>
      <c r="S2" s="1"/>
      <c r="T2" s="1"/>
      <c r="U2" s="5"/>
      <c r="V2" s="1"/>
      <c r="W2" s="5"/>
      <c r="X2" s="1"/>
      <c r="Y2" s="1"/>
      <c r="Z2" s="1"/>
      <c r="AA2" s="1"/>
      <c r="AB2" s="1"/>
      <c r="AC2" s="1"/>
      <c r="AD2" s="1"/>
      <c r="AE2" s="1"/>
      <c r="AF2" s="1"/>
      <c r="AG2" s="40"/>
      <c r="AH2" s="40"/>
      <c r="AI2" s="40"/>
      <c r="AJ2" s="40"/>
      <c r="AK2" s="40"/>
      <c r="AL2" s="40"/>
      <c r="AM2" s="6"/>
      <c r="AN2" s="1"/>
      <c r="AO2" s="1"/>
    </row>
    <row r="3" spans="1:41" ht="7.5" customHeight="1" x14ac:dyDescent="0.3">
      <c r="A3" s="2"/>
      <c r="B3" s="1"/>
      <c r="G3" s="4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"/>
      <c r="V3" s="1"/>
      <c r="W3" s="5"/>
      <c r="X3" s="1"/>
      <c r="Y3" s="1"/>
      <c r="Z3" s="1"/>
      <c r="AA3" s="1"/>
      <c r="AB3" s="1"/>
      <c r="AC3" s="1"/>
      <c r="AD3" s="1"/>
      <c r="AE3" s="1"/>
      <c r="AF3" s="1"/>
      <c r="AG3" s="40"/>
      <c r="AH3" s="40"/>
      <c r="AI3" s="40"/>
      <c r="AJ3" s="40"/>
      <c r="AK3" s="40"/>
      <c r="AL3" s="40"/>
      <c r="AM3" s="6"/>
      <c r="AN3" s="1"/>
      <c r="AO3" s="1"/>
    </row>
    <row r="4" spans="1:41" ht="18.75" customHeight="1" x14ac:dyDescent="0.25">
      <c r="A4" s="2"/>
      <c r="B4" s="1"/>
      <c r="G4" s="30">
        <v>1</v>
      </c>
      <c r="H4" s="7">
        <v>2</v>
      </c>
      <c r="I4" s="30">
        <v>3</v>
      </c>
      <c r="J4" s="7">
        <v>4</v>
      </c>
      <c r="K4" s="30">
        <v>5</v>
      </c>
      <c r="L4" s="7">
        <v>6</v>
      </c>
      <c r="M4" s="30">
        <v>7</v>
      </c>
      <c r="N4" s="7">
        <v>8</v>
      </c>
      <c r="O4" s="30">
        <v>9</v>
      </c>
      <c r="P4" s="7">
        <v>10</v>
      </c>
      <c r="Q4" s="30">
        <v>11</v>
      </c>
      <c r="R4" s="7">
        <v>12</v>
      </c>
      <c r="S4" s="30">
        <v>13</v>
      </c>
      <c r="T4" s="7">
        <v>14</v>
      </c>
      <c r="U4" s="30">
        <v>15</v>
      </c>
      <c r="V4" s="7">
        <v>16</v>
      </c>
      <c r="W4" s="7">
        <v>15</v>
      </c>
      <c r="X4" s="7">
        <v>16</v>
      </c>
      <c r="Y4" s="7">
        <v>17</v>
      </c>
      <c r="Z4" s="7">
        <v>18</v>
      </c>
      <c r="AA4" s="7">
        <v>19</v>
      </c>
      <c r="AB4" s="7">
        <v>20</v>
      </c>
      <c r="AC4" s="7">
        <v>21</v>
      </c>
      <c r="AD4" s="7">
        <v>22</v>
      </c>
      <c r="AE4" s="7">
        <v>23</v>
      </c>
      <c r="AF4" s="7"/>
      <c r="AG4" s="7">
        <v>24</v>
      </c>
      <c r="AH4" s="31">
        <v>25</v>
      </c>
      <c r="AI4" s="8"/>
      <c r="AJ4" s="41"/>
      <c r="AK4" s="42"/>
      <c r="AL4" s="42"/>
      <c r="AM4" s="42"/>
      <c r="AN4" s="1"/>
      <c r="AO4" s="1"/>
    </row>
    <row r="5" spans="1:41" ht="14.25" customHeight="1" x14ac:dyDescent="0.2">
      <c r="A5" s="1"/>
      <c r="B5" s="1"/>
      <c r="C5" s="1"/>
      <c r="D5" s="1"/>
      <c r="E5" s="1"/>
      <c r="F5" s="1">
        <v>100</v>
      </c>
      <c r="G5" s="9">
        <v>1000</v>
      </c>
      <c r="H5" s="9">
        <v>100</v>
      </c>
      <c r="I5" s="9">
        <v>20</v>
      </c>
      <c r="J5" s="9">
        <v>10</v>
      </c>
      <c r="K5" s="9">
        <v>10</v>
      </c>
      <c r="L5" s="9">
        <v>10</v>
      </c>
      <c r="M5" s="32">
        <v>10</v>
      </c>
      <c r="N5" s="32">
        <v>5</v>
      </c>
      <c r="O5" s="32">
        <v>3</v>
      </c>
      <c r="P5" s="32">
        <v>3</v>
      </c>
      <c r="Q5" s="32">
        <v>1</v>
      </c>
      <c r="R5" s="9">
        <v>10</v>
      </c>
      <c r="S5" s="9">
        <v>1</v>
      </c>
      <c r="T5" s="9">
        <v>5</v>
      </c>
      <c r="U5" s="9">
        <v>3</v>
      </c>
      <c r="V5" s="9">
        <v>3</v>
      </c>
      <c r="W5" s="36"/>
      <c r="X5" s="36"/>
      <c r="Y5" s="36"/>
      <c r="Z5" s="36"/>
      <c r="AA5" s="36"/>
      <c r="AB5" s="36"/>
      <c r="AC5" s="36"/>
      <c r="AD5" s="35"/>
      <c r="AE5" s="35"/>
      <c r="AF5" s="35"/>
      <c r="AG5" s="35"/>
      <c r="AH5" s="33"/>
      <c r="AI5" s="33" t="s">
        <v>46</v>
      </c>
      <c r="AJ5" s="1"/>
      <c r="AK5" s="1"/>
      <c r="AL5" s="1"/>
      <c r="AM5" s="1"/>
      <c r="AN5" s="1"/>
      <c r="AO5" s="1"/>
    </row>
    <row r="6" spans="1:41" ht="64.5" customHeight="1" x14ac:dyDescent="0.2">
      <c r="A6" s="118"/>
      <c r="B6" s="118" t="s">
        <v>1</v>
      </c>
      <c r="C6" s="118" t="s">
        <v>2</v>
      </c>
      <c r="D6" s="118" t="s">
        <v>3</v>
      </c>
      <c r="E6" s="118" t="s">
        <v>4</v>
      </c>
      <c r="F6" s="118" t="s">
        <v>47</v>
      </c>
      <c r="G6" s="118" t="s">
        <v>5</v>
      </c>
      <c r="H6" s="118" t="s">
        <v>50</v>
      </c>
      <c r="I6" s="118" t="s">
        <v>7</v>
      </c>
      <c r="J6" s="118" t="s">
        <v>8</v>
      </c>
      <c r="K6" s="118" t="s">
        <v>9</v>
      </c>
      <c r="L6" s="118" t="s">
        <v>10</v>
      </c>
      <c r="M6" s="118" t="s">
        <v>11</v>
      </c>
      <c r="N6" s="118" t="s">
        <v>12</v>
      </c>
      <c r="O6" s="118" t="s">
        <v>13</v>
      </c>
      <c r="P6" s="118" t="s">
        <v>14</v>
      </c>
      <c r="Q6" s="118" t="s">
        <v>15</v>
      </c>
      <c r="R6" s="119" t="s">
        <v>16</v>
      </c>
      <c r="S6" s="118" t="s">
        <v>17</v>
      </c>
      <c r="T6" s="118" t="s">
        <v>18</v>
      </c>
      <c r="U6" s="118" t="s">
        <v>19</v>
      </c>
      <c r="V6" s="118" t="s">
        <v>20</v>
      </c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 t="s">
        <v>21</v>
      </c>
      <c r="AJ6" s="118" t="s">
        <v>22</v>
      </c>
      <c r="AK6" s="118" t="s">
        <v>23</v>
      </c>
      <c r="AL6" s="118" t="s">
        <v>24</v>
      </c>
      <c r="AM6" s="118" t="s">
        <v>25</v>
      </c>
      <c r="AN6" s="120" t="s">
        <v>26</v>
      </c>
      <c r="AO6" s="10"/>
    </row>
    <row r="7" spans="1:41" ht="24.75" customHeight="1" x14ac:dyDescent="0.2">
      <c r="A7" s="121">
        <v>1</v>
      </c>
      <c r="B7" s="122" t="s">
        <v>57</v>
      </c>
      <c r="C7" s="123" t="s">
        <v>48</v>
      </c>
      <c r="D7" s="124">
        <v>5</v>
      </c>
      <c r="E7" s="125">
        <v>1.7361111111111112E-2</v>
      </c>
      <c r="F7" s="38"/>
      <c r="G7" s="12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5"/>
      <c r="AE7" s="35"/>
      <c r="AF7" s="35"/>
      <c r="AG7" s="35"/>
      <c r="AH7" s="35"/>
      <c r="AI7" s="13">
        <f>(25-17)*0.2</f>
        <v>1.6</v>
      </c>
      <c r="AJ7" s="14">
        <f>IF(COUNTIF(G7:V7,"N")&gt;0,"Noņemti",((R7+M7+L7+K7+J7)*10+(N7+Q7+T7)*5+(U7+V7+P7+O7)*3+I7*20+S7*1+AI7+F7*100))</f>
        <v>1.6</v>
      </c>
      <c r="AK7" s="11">
        <v>1.1759259259259259E-2</v>
      </c>
      <c r="AL7" s="15">
        <f>IF(AJ7="Noņemti",AK7+0.01*AK7*300,AK7+0.01*AK7*AJ7)</f>
        <v>1.1947407407407407E-2</v>
      </c>
      <c r="AM7" s="35">
        <v>1</v>
      </c>
      <c r="AN7" s="34"/>
      <c r="AO7" s="16"/>
    </row>
    <row r="8" spans="1:41" ht="24.75" customHeight="1" x14ac:dyDescent="0.2">
      <c r="A8" s="121">
        <v>2</v>
      </c>
      <c r="B8" s="126" t="s">
        <v>59</v>
      </c>
      <c r="C8" s="123" t="s">
        <v>48</v>
      </c>
      <c r="D8" s="124">
        <v>4</v>
      </c>
      <c r="E8" s="125">
        <v>2.0833333333333332E-2</v>
      </c>
      <c r="F8" s="38"/>
      <c r="G8" s="12"/>
      <c r="H8" s="36"/>
      <c r="I8" s="36"/>
      <c r="J8" s="36"/>
      <c r="K8" s="36"/>
      <c r="L8" s="36"/>
      <c r="M8" s="35"/>
      <c r="N8" s="35"/>
      <c r="O8" s="35"/>
      <c r="P8" s="35"/>
      <c r="Q8" s="35"/>
      <c r="R8" s="35"/>
      <c r="S8" s="35"/>
      <c r="T8" s="36"/>
      <c r="U8" s="36"/>
      <c r="V8" s="36"/>
      <c r="W8" s="36"/>
      <c r="X8" s="36"/>
      <c r="Y8" s="36"/>
      <c r="Z8" s="36"/>
      <c r="AA8" s="36"/>
      <c r="AB8" s="36"/>
      <c r="AC8" s="36"/>
      <c r="AD8" s="35"/>
      <c r="AE8" s="35"/>
      <c r="AF8" s="35"/>
      <c r="AG8" s="35"/>
      <c r="AH8" s="35"/>
      <c r="AI8" s="13">
        <f>3*0.2</f>
        <v>0.60000000000000009</v>
      </c>
      <c r="AJ8" s="14">
        <f>IF(COUNTIF(G8:V8,"N")&gt;0,"Noņemti",((R8+M8+L8+K8+J8)*10+(N8+Q8+T8)*5+(U8+V8+P8+O8)*3+I8*20+S8*1+AI8+F8*100))</f>
        <v>0.60000000000000009</v>
      </c>
      <c r="AK8" s="11">
        <v>1.8865740740740742E-2</v>
      </c>
      <c r="AL8" s="15">
        <f t="shared" ref="AL8:AL11" si="0">IF(AJ8="Noņemt",AL8=AJ8,AK8+0.01*AK8*AJ8)</f>
        <v>1.8978935185185185E-2</v>
      </c>
      <c r="AM8" s="35">
        <v>2</v>
      </c>
      <c r="AN8" s="34"/>
      <c r="AO8" s="16"/>
    </row>
    <row r="9" spans="1:41" ht="29.25" customHeight="1" x14ac:dyDescent="0.2">
      <c r="A9" s="121">
        <v>3</v>
      </c>
      <c r="B9" s="126" t="s">
        <v>60</v>
      </c>
      <c r="C9" s="127" t="s">
        <v>32</v>
      </c>
      <c r="D9" s="124">
        <v>3</v>
      </c>
      <c r="E9" s="125">
        <v>2.0833333333333332E-2</v>
      </c>
      <c r="F9" s="38"/>
      <c r="G9" s="12"/>
      <c r="H9" s="36"/>
      <c r="I9" s="36"/>
      <c r="J9" s="36"/>
      <c r="K9" s="36"/>
      <c r="L9" s="36"/>
      <c r="M9" s="35"/>
      <c r="N9" s="35"/>
      <c r="O9" s="35"/>
      <c r="P9" s="35"/>
      <c r="Q9" s="35"/>
      <c r="R9" s="35"/>
      <c r="S9" s="35">
        <v>2</v>
      </c>
      <c r="T9" s="36">
        <v>1</v>
      </c>
      <c r="U9" s="36"/>
      <c r="V9" s="36"/>
      <c r="W9" s="36"/>
      <c r="X9" s="36"/>
      <c r="Y9" s="36"/>
      <c r="Z9" s="36"/>
      <c r="AA9" s="36"/>
      <c r="AB9" s="36"/>
      <c r="AC9" s="36"/>
      <c r="AD9" s="35"/>
      <c r="AE9" s="35"/>
      <c r="AF9" s="35"/>
      <c r="AG9" s="35"/>
      <c r="AH9" s="35"/>
      <c r="AI9" s="13">
        <f>2*0.2</f>
        <v>0.4</v>
      </c>
      <c r="AJ9" s="14">
        <f>IF(COUNTIF(G9:V9,"N")&gt;0,"Noņemti",((R9+M9+L9+K9+J9)*10+(N9+Q9+T9)*5+(U9+V9+P9+O9)*3+I9*20+S9*1+AI9+F9*100))</f>
        <v>7.4</v>
      </c>
      <c r="AK9" s="11">
        <v>2.238425925925926E-2</v>
      </c>
      <c r="AL9" s="15">
        <f t="shared" si="0"/>
        <v>2.4040694444444444E-2</v>
      </c>
      <c r="AM9" s="35">
        <v>4</v>
      </c>
      <c r="AN9" s="34"/>
      <c r="AO9" s="16"/>
    </row>
    <row r="10" spans="1:41" ht="24.75" customHeight="1" x14ac:dyDescent="0.2">
      <c r="A10" s="121">
        <v>4</v>
      </c>
      <c r="B10" s="128" t="s">
        <v>52</v>
      </c>
      <c r="C10" s="123" t="s">
        <v>48</v>
      </c>
      <c r="D10" s="124">
        <v>2</v>
      </c>
      <c r="E10" s="125">
        <v>1.7361111111111112E-2</v>
      </c>
      <c r="F10" s="38"/>
      <c r="G10" s="12"/>
      <c r="H10" s="36"/>
      <c r="I10" s="36"/>
      <c r="J10" s="36"/>
      <c r="K10" s="36">
        <v>2</v>
      </c>
      <c r="L10" s="36"/>
      <c r="M10" s="35"/>
      <c r="N10" s="35"/>
      <c r="O10" s="35"/>
      <c r="P10" s="35"/>
      <c r="Q10" s="35"/>
      <c r="R10" s="35"/>
      <c r="S10" s="35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5"/>
      <c r="AE10" s="35"/>
      <c r="AF10" s="35"/>
      <c r="AG10" s="35"/>
      <c r="AH10" s="35"/>
      <c r="AI10" s="13">
        <v>0</v>
      </c>
      <c r="AJ10" s="14">
        <f>IF(COUNTIF(G10:V10,"N")&gt;0,"Noņemti",((R10+M10+L10+K10+J10)*10+(N10+Q10+T10)*5+(U10+V10+P10+O10)*3+I10*20+S10*1+AI10+F10*100))</f>
        <v>20</v>
      </c>
      <c r="AK10" s="11">
        <v>1.7349537037037038E-2</v>
      </c>
      <c r="AL10" s="15">
        <f t="shared" si="0"/>
        <v>2.0819444444444446E-2</v>
      </c>
      <c r="AM10" s="35">
        <v>3</v>
      </c>
      <c r="AN10" s="17"/>
      <c r="AO10" s="16"/>
    </row>
    <row r="11" spans="1:41" ht="24.75" customHeight="1" x14ac:dyDescent="0.2">
      <c r="A11" s="121">
        <v>5</v>
      </c>
      <c r="B11" s="129" t="s">
        <v>64</v>
      </c>
      <c r="C11" s="123" t="s">
        <v>48</v>
      </c>
      <c r="D11" s="124">
        <v>1</v>
      </c>
      <c r="E11" s="125">
        <v>2.0833333333333332E-2</v>
      </c>
      <c r="F11" s="38">
        <v>1</v>
      </c>
      <c r="G11" s="12"/>
      <c r="H11" s="36"/>
      <c r="I11" s="36"/>
      <c r="J11" s="36"/>
      <c r="K11" s="36"/>
      <c r="L11" s="36"/>
      <c r="M11" s="35"/>
      <c r="N11" s="35"/>
      <c r="O11" s="35"/>
      <c r="P11" s="35"/>
      <c r="Q11" s="35"/>
      <c r="R11" s="35"/>
      <c r="S11" s="35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5"/>
      <c r="AE11" s="35"/>
      <c r="AF11" s="35"/>
      <c r="AG11" s="35"/>
      <c r="AH11" s="35"/>
      <c r="AI11" s="13">
        <v>0</v>
      </c>
      <c r="AJ11" s="14">
        <f>IF(COUNTIF(G11:V11,"N")&gt;0,"Noņemti",((R11+M11+L11+K11+J11)*10+(N11+Q11+T11)*5+(U11+V11+P11+O11)*3+I11*20+S11*1+AI11+F11*100))</f>
        <v>100</v>
      </c>
      <c r="AK11" s="11"/>
      <c r="AL11" s="15">
        <f t="shared" si="0"/>
        <v>0</v>
      </c>
      <c r="AM11" s="35">
        <v>5</v>
      </c>
      <c r="AN11" s="34"/>
      <c r="AO11" s="16"/>
    </row>
    <row r="12" spans="1:41" ht="6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  <c r="P12" s="19"/>
      <c r="Q12" s="19"/>
      <c r="R12" s="19"/>
      <c r="S12" s="19"/>
      <c r="T12" s="18"/>
      <c r="U12" s="18"/>
      <c r="V12" s="18"/>
      <c r="W12" s="18"/>
      <c r="X12" s="18"/>
      <c r="Y12" s="18"/>
      <c r="Z12" s="18"/>
      <c r="AA12" s="18"/>
      <c r="AB12" s="18"/>
      <c r="AC12" s="19"/>
      <c r="AD12" s="19"/>
      <c r="AE12" s="19"/>
      <c r="AF12" s="19"/>
      <c r="AG12" s="19"/>
      <c r="AH12" s="19"/>
      <c r="AI12" s="19"/>
      <c r="AJ12" s="20"/>
      <c r="AK12" s="20"/>
      <c r="AL12" s="18"/>
      <c r="AM12" s="18"/>
      <c r="AN12" s="18"/>
      <c r="AO12" s="1"/>
    </row>
    <row r="13" spans="1:41" ht="25.5" customHeight="1" x14ac:dyDescent="0.35">
      <c r="A13" s="2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22"/>
      <c r="AM13" s="1"/>
      <c r="AN13" s="1"/>
      <c r="AO13" s="1"/>
    </row>
    <row r="14" spans="1:41" x14ac:dyDescent="0.3">
      <c r="A14" s="1"/>
      <c r="B14" s="1"/>
      <c r="C14" s="1"/>
      <c r="D14" s="1"/>
      <c r="E14" s="1"/>
      <c r="F14" s="1"/>
      <c r="G14" s="1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1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43"/>
      <c r="AH14" s="42"/>
      <c r="AI14" s="42"/>
      <c r="AJ14" s="42"/>
      <c r="AK14" s="24"/>
      <c r="AL14" s="25"/>
      <c r="AM14" s="1"/>
      <c r="AN14" s="1"/>
      <c r="AO14" s="1"/>
    </row>
    <row r="15" spans="1:41" x14ac:dyDescent="0.3">
      <c r="A15" s="1"/>
      <c r="B15" s="1"/>
      <c r="C15" s="1" t="s">
        <v>27</v>
      </c>
      <c r="D15" s="1"/>
      <c r="E15" s="1"/>
      <c r="F15" s="1"/>
      <c r="G15" s="1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1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43"/>
      <c r="AH15" s="42"/>
      <c r="AI15" s="42"/>
      <c r="AJ15" s="42"/>
      <c r="AK15" s="24"/>
      <c r="AL15" s="25"/>
      <c r="AM15" s="1"/>
      <c r="AN15" s="1"/>
      <c r="AO15" s="1"/>
    </row>
    <row r="16" spans="1:41" ht="16.5" customHeight="1" x14ac:dyDescent="0.2">
      <c r="A16" s="1"/>
      <c r="B16" s="1"/>
      <c r="C16" s="1"/>
      <c r="D16" s="1"/>
      <c r="E16" s="1" t="s">
        <v>27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26"/>
      <c r="AM16" s="1"/>
      <c r="AN16" s="1"/>
      <c r="AO16" s="1"/>
    </row>
    <row r="17" spans="1:41" ht="1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26"/>
      <c r="AM17" s="1"/>
      <c r="AN17" s="1"/>
      <c r="AO17" s="1"/>
    </row>
    <row r="18" spans="1:41" ht="12.75" hidden="1" customHeight="1" x14ac:dyDescent="0.2">
      <c r="A18" s="27"/>
      <c r="B18" s="27"/>
      <c r="C18" s="27"/>
      <c r="D18" s="27"/>
      <c r="E18" s="27"/>
      <c r="F18" s="3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6"/>
      <c r="AM18" s="27"/>
      <c r="AN18" s="27"/>
      <c r="AO18" s="27"/>
    </row>
    <row r="19" spans="1:41" ht="12.75" hidden="1" customHeight="1" x14ac:dyDescent="0.2">
      <c r="A19" s="27"/>
      <c r="B19" s="27"/>
      <c r="C19" s="27"/>
      <c r="D19" s="27"/>
      <c r="E19" s="27"/>
      <c r="F19" s="37"/>
      <c r="G19" s="27"/>
      <c r="H19" s="27" t="s">
        <v>27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6"/>
      <c r="AM19" s="27"/>
      <c r="AN19" s="27"/>
      <c r="AO19" s="27"/>
    </row>
    <row r="20" spans="1:41" ht="12.75" hidden="1" customHeight="1" x14ac:dyDescent="0.2">
      <c r="A20" s="27"/>
      <c r="B20" s="27"/>
      <c r="C20" s="27" t="s">
        <v>27</v>
      </c>
      <c r="D20" s="27"/>
      <c r="E20" s="27"/>
      <c r="F20" s="3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6"/>
      <c r="AM20" s="27"/>
      <c r="AN20" s="27"/>
      <c r="AO20" s="27"/>
    </row>
    <row r="21" spans="1:41" ht="16.5" customHeight="1" x14ac:dyDescent="0.2">
      <c r="AL21" s="26"/>
    </row>
    <row r="22" spans="1:41" ht="9.75" customHeight="1" x14ac:dyDescent="0.2">
      <c r="AL22" s="28"/>
    </row>
    <row r="23" spans="1:41" ht="12.75" customHeight="1" x14ac:dyDescent="0.2">
      <c r="AL23" s="1"/>
    </row>
    <row r="24" spans="1:41" ht="12.75" customHeight="1" x14ac:dyDescent="0.2"/>
    <row r="25" spans="1:41" ht="12.75" customHeight="1" x14ac:dyDescent="0.2"/>
    <row r="26" spans="1:41" ht="12.75" customHeight="1" x14ac:dyDescent="0.2"/>
    <row r="27" spans="1:41" ht="12.75" customHeight="1" x14ac:dyDescent="0.2">
      <c r="I27" s="29"/>
    </row>
    <row r="28" spans="1:41" ht="12.75" customHeight="1" x14ac:dyDescent="0.2"/>
    <row r="29" spans="1:41" ht="12.75" customHeight="1" x14ac:dyDescent="0.2"/>
    <row r="30" spans="1:41" ht="12.75" customHeight="1" x14ac:dyDescent="0.2"/>
    <row r="31" spans="1:41" ht="12.75" customHeight="1" x14ac:dyDescent="0.2"/>
    <row r="32" spans="1:4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J4:AM4"/>
    <mergeCell ref="AG14:AJ14"/>
    <mergeCell ref="AG15:AJ15"/>
    <mergeCell ref="C2:G2"/>
    <mergeCell ref="I2:N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kvālifikacijas rezultati</vt:lpstr>
      <vt:lpstr>fināla rezultāti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Golovko</dc:creator>
  <cp:lastModifiedBy>Administrator</cp:lastModifiedBy>
  <cp:lastPrinted>2023-03-11T13:02:50Z</cp:lastPrinted>
  <dcterms:created xsi:type="dcterms:W3CDTF">2019-03-08T10:56:22Z</dcterms:created>
  <dcterms:modified xsi:type="dcterms:W3CDTF">2023-03-13T09:09:21Z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33adafd7-4340-4b89-9264-10a70dea17b0</vt:lpwstr>
  </property>
</Properties>
</file>