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9040" windowHeight="15840" activeTab="1"/>
  </bookViews>
  <sheets>
    <sheet name="Kval 2024" sheetId="9" r:id="rId1"/>
    <sheet name="Final  2024" sheetId="11" r:id="rId2"/>
  </sheets>
  <definedNames>
    <definedName name="_xlnm._FilterDatabase" localSheetId="0" hidden="1">'Kval 2024'!$A$6:$BS$15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H5" i="11" s="1"/>
  <c r="J5" i="11" s="1"/>
  <c r="G6" i="11"/>
  <c r="H6" i="11" s="1"/>
  <c r="J6" i="11" s="1"/>
  <c r="G7" i="11"/>
  <c r="H7" i="11" s="1"/>
  <c r="J7" i="11" s="1"/>
  <c r="H9" i="11"/>
  <c r="G8" i="11"/>
  <c r="H8" i="11" s="1"/>
  <c r="J8" i="11" s="1"/>
  <c r="BP10" i="9"/>
  <c r="BP11" i="9"/>
  <c r="BP12" i="9"/>
  <c r="BP13" i="9"/>
  <c r="BP14" i="9"/>
  <c r="BP15" i="9"/>
  <c r="BP16" i="9"/>
  <c r="BP17" i="9"/>
  <c r="BP18" i="9"/>
  <c r="BP8" i="9"/>
  <c r="BP9" i="9"/>
  <c r="BP7" i="9"/>
  <c r="BQ18" i="9"/>
  <c r="BQ17" i="9"/>
  <c r="BQ16" i="9"/>
  <c r="BQ15" i="9"/>
  <c r="BQ14" i="9"/>
  <c r="BQ13" i="9"/>
  <c r="BQ12" i="9"/>
  <c r="BQ11" i="9"/>
  <c r="BQ10" i="9"/>
  <c r="BQ9" i="9"/>
  <c r="BQ8" i="9"/>
  <c r="BQ7" i="9"/>
  <c r="BR8" i="9" l="1"/>
  <c r="BR11" i="9"/>
  <c r="BR13" i="9"/>
  <c r="BR9" i="9"/>
  <c r="BR10" i="9"/>
  <c r="BR16" i="9"/>
  <c r="BR18" i="9"/>
  <c r="BR12" i="9"/>
  <c r="BR7" i="9"/>
  <c r="BR14" i="9"/>
  <c r="BR15" i="9"/>
  <c r="BR17" i="9"/>
</calcChain>
</file>

<file path=xl/comments1.xml><?xml version="1.0" encoding="utf-8"?>
<comments xmlns="http://schemas.openxmlformats.org/spreadsheetml/2006/main">
  <authors>
    <author>admin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16.03.</t>
        </r>
      </text>
    </comment>
  </commentList>
</comments>
</file>

<file path=xl/sharedStrings.xml><?xml version="1.0" encoding="utf-8"?>
<sst xmlns="http://schemas.openxmlformats.org/spreadsheetml/2006/main" count="113" uniqueCount="70">
  <si>
    <t>Vārds, uzvārds</t>
  </si>
  <si>
    <t>Klubs</t>
  </si>
  <si>
    <t>Starta numurs</t>
  </si>
  <si>
    <t>Augšēja dalībnieka noraušana</t>
  </si>
  <si>
    <t>Iziešana pilnībā aiz ierobežojuma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</si>
  <si>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</si>
  <si>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</si>
  <si>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</si>
  <si>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</si>
  <si>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</si>
  <si>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</si>
  <si>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</si>
  <si>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</si>
  <si>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</si>
  <si>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</si>
  <si>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</si>
  <si>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>Nepareiza rīcība paceļot/nolaižot cietošo</t>
  </si>
  <si>
    <t>Cietušais sniedz palīdzību</t>
  </si>
  <si>
    <t>Kopā soda punkti</t>
  </si>
  <si>
    <t>Laiks</t>
  </si>
  <si>
    <t>Kopā</t>
  </si>
  <si>
    <t>Vieta</t>
  </si>
  <si>
    <t>Piezīmes</t>
  </si>
  <si>
    <t>.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</si>
  <si>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</si>
  <si>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</si>
  <si>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</si>
  <si>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</si>
  <si>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Traverss</t>
  </si>
  <si>
    <t>Seta numurs</t>
  </si>
  <si>
    <t>Bonusi</t>
  </si>
  <si>
    <t xml:space="preserve">KVALIFIKĀCIJAS DISTANCE </t>
  </si>
  <si>
    <t>Pilsēta</t>
  </si>
  <si>
    <t>Atteikšana no 1.distances</t>
  </si>
  <si>
    <t>Distanču skaits</t>
  </si>
  <si>
    <t>Akmens</t>
  </si>
  <si>
    <t xml:space="preserve">Kāpnīšu vai kādu citu cilpu izmantošana </t>
  </si>
  <si>
    <t>6</t>
  </si>
  <si>
    <t>7</t>
  </si>
  <si>
    <t>8</t>
  </si>
  <si>
    <t>9</t>
  </si>
  <si>
    <t>Rīga</t>
  </si>
  <si>
    <t>Jelgava</t>
  </si>
  <si>
    <t>BJC Daugmale</t>
  </si>
  <si>
    <t>Remoss</t>
  </si>
  <si>
    <t>Santa Vilka
Kristīne Rjabova</t>
  </si>
  <si>
    <t>Evija Urtāne
Līga Kokorēviča</t>
  </si>
  <si>
    <t>WolfHouse</t>
  </si>
  <si>
    <t>Alīma Romanova Kauss 2024</t>
  </si>
  <si>
    <t>Izlozes  neizpildišana</t>
  </si>
  <si>
    <t>Kaspars Vilks
Elza Elizabete Baraka</t>
  </si>
  <si>
    <t>Linda Ansone
Toms Dadeika</t>
  </si>
  <si>
    <t>Nauris Hofmanis
Raivis Hofmanis</t>
  </si>
  <si>
    <t>Konstantins Lazorkins
Pavels Ševeļovs</t>
  </si>
  <si>
    <t>Aleksandrs Ballods
Jānis Auzāns</t>
  </si>
  <si>
    <t>Rolands Jankovskis
Aldis Jānis Pivars</t>
  </si>
  <si>
    <t>Solvija Cera
Kerija Viļčaka</t>
  </si>
  <si>
    <t>Aija Monika Vainiņa
Līva Eglīte</t>
  </si>
  <si>
    <t>Timurs Eihvalds
Ralfs Auseklis</t>
  </si>
  <si>
    <t>Marina Romašenoka
Dastins Jevdokimovs</t>
  </si>
  <si>
    <t>Distances nosacījumu neizpildīšana</t>
  </si>
  <si>
    <t>Drošināšanas pilnīga pazaudēšana</t>
  </si>
  <si>
    <t>Drošināšanas ekipējuma pazaudēšana</t>
  </si>
  <si>
    <t>Nepareizi izpildīts tehniskais elements</t>
  </si>
  <si>
    <t>Soda punkti</t>
  </si>
  <si>
    <t>Kopējie soda punkti</t>
  </si>
  <si>
    <t>Taktiskais laiks</t>
  </si>
  <si>
    <t>Taktiskā laika neizpildīšanas sods dt*0.2</t>
  </si>
  <si>
    <t>Rezultāts</t>
  </si>
  <si>
    <t>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</si>
</sst>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Arial"/>
    </font>
    <font>
      <sz val="10"/>
      <name val="Arial"/>
      <family val="2"/>
      <charset val="204"/>
    </font>
    <font>
      <sz val="22"/>
      <color rgb="FF333333"/>
      <name val="Arial Black"/>
      <family val="2"/>
      <charset val="204"/>
    </font>
    <font>
      <b/>
      <sz val="14"/>
      <name val="Arial"/>
      <family val="2"/>
      <charset val="204"/>
    </font>
    <font>
      <b/>
      <u/>
      <sz val="16"/>
      <color rgb="FF333333"/>
      <name val="Arial"/>
      <family val="2"/>
      <charset val="204"/>
    </font>
    <font>
      <b/>
      <u/>
      <sz val="16"/>
      <name val="Arial"/>
      <family val="2"/>
      <charset val="204"/>
    </font>
    <font>
      <sz val="11"/>
      <color rgb="FF008000"/>
      <name val="Calibri"/>
      <family val="2"/>
      <charset val="204"/>
    </font>
    <font>
      <sz val="9"/>
      <color rgb="FF333333"/>
      <name val="Arial Black"/>
      <family val="2"/>
      <charset val="204"/>
    </font>
    <font>
      <b/>
      <u/>
      <sz val="16"/>
      <color rgb="FF333333"/>
      <name val="Arial"/>
      <family val="2"/>
      <charset val="204"/>
    </font>
    <font>
      <b/>
      <sz val="11"/>
      <name val="Century Gothic"/>
      <family val="2"/>
      <charset val="204"/>
    </font>
    <font>
      <b/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20"/>
      <name val="Arial"/>
      <family val="2"/>
      <charset val="204"/>
    </font>
    <font>
      <sz val="10"/>
      <name val="Arial Black"/>
      <family val="2"/>
      <charset val="204"/>
    </font>
    <font>
      <sz val="10"/>
      <name val="Arial"/>
      <family val="2"/>
      <charset val="204"/>
    </font>
    <font>
      <sz val="8"/>
      <color rgb="FF333333"/>
      <name val="Arial Black"/>
      <family val="2"/>
      <charset val="204"/>
    </font>
    <font>
      <b/>
      <sz val="12"/>
      <name val="Arial"/>
      <family val="2"/>
      <charset val="204"/>
    </font>
    <font>
      <b/>
      <sz val="18"/>
      <color rgb="FFFFFFFF"/>
      <name val="Arial"/>
      <family val="2"/>
      <charset val="204"/>
    </font>
    <font>
      <b/>
      <sz val="10"/>
      <name val="Century Gothic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rgb="FFC0C0C0"/>
      </patternFill>
    </fill>
  </fills>
  <borders count="2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rgb="FFFFFFFF"/>
      </top>
      <bottom style="dotted">
        <color rgb="FFFFFFFF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rgb="FF000000"/>
      </left>
      <right style="medium">
        <color rgb="FF000000"/>
      </right>
      <top style="dotted">
        <color rgb="FFFFFFFF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9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21" fontId="9" fillId="0" borderId="1" xfId="0" applyNumberFormat="1" applyFont="1" applyBorder="1" applyAlignment="1">
      <alignment horizontal="center" vertical="center" wrapText="1"/>
    </xf>
    <xf numFmtId="21" fontId="9" fillId="0" borderId="3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7" xfId="0" applyFont="1" applyFill="1" applyBorder="1"/>
    <xf numFmtId="21" fontId="9" fillId="3" borderId="7" xfId="0" applyNumberFormat="1" applyFont="1" applyFill="1" applyBorder="1"/>
    <xf numFmtId="0" fontId="15" fillId="0" borderId="0" xfId="0" applyFont="1"/>
    <xf numFmtId="14" fontId="16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8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9" xfId="0" applyBorder="1"/>
    <xf numFmtId="0" fontId="9" fillId="5" borderId="18" xfId="0" applyFont="1" applyFill="1" applyBorder="1" applyAlignment="1">
      <alignment horizontal="center" vertical="center" wrapText="1"/>
    </xf>
    <xf numFmtId="0" fontId="1" fillId="4" borderId="9" xfId="0" applyFont="1" applyFill="1" applyBorder="1"/>
    <xf numFmtId="0" fontId="9" fillId="8" borderId="1" xfId="0" applyFont="1" applyFill="1" applyBorder="1" applyAlignment="1">
      <alignment horizontal="center" vertical="center" wrapText="1"/>
    </xf>
    <xf numFmtId="0" fontId="0" fillId="7" borderId="0" xfId="0" applyFill="1"/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7" borderId="16" xfId="0" applyFill="1" applyBorder="1"/>
    <xf numFmtId="0" fontId="9" fillId="8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21" fillId="7" borderId="17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20" fillId="3" borderId="11" xfId="0" applyFont="1" applyFill="1" applyBorder="1" applyAlignment="1">
      <alignment horizontal="center" vertical="center" wrapText="1"/>
    </xf>
    <xf numFmtId="0" fontId="17" fillId="0" borderId="12" xfId="0" applyFont="1" applyBorder="1"/>
    <xf numFmtId="0" fontId="17" fillId="0" borderId="13" xfId="0" applyFont="1" applyBorder="1"/>
    <xf numFmtId="0" fontId="20" fillId="3" borderId="12" xfId="0" applyFont="1" applyFill="1" applyBorder="1" applyAlignment="1">
      <alignment horizontal="center" vertical="center" wrapText="1"/>
    </xf>
    <xf numFmtId="49" fontId="20" fillId="3" borderId="11" xfId="0" applyNumberFormat="1" applyFont="1" applyFill="1" applyBorder="1" applyAlignment="1">
      <alignment horizontal="center" vertic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49" fontId="20" fillId="3" borderId="19" xfId="0" applyNumberFormat="1" applyFont="1" applyFill="1" applyBorder="1" applyAlignment="1">
      <alignment horizontal="center" vertical="center" wrapText="1"/>
    </xf>
    <xf numFmtId="49" fontId="20" fillId="3" borderId="14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11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17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11" borderId="20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</xdr:col>
      <xdr:colOff>1190625</xdr:colOff>
      <xdr:row>4</xdr:row>
      <xdr:rowOff>57150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xmlns="" id="{2DD4B1EE-037D-4E6E-9803-2B611D17C5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1295400" cy="5524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123825</xdr:rowOff>
    </xdr:from>
    <xdr:to>
      <xdr:col>2</xdr:col>
      <xdr:colOff>857250</xdr:colOff>
      <xdr:row>14</xdr:row>
      <xdr:rowOff>76200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xmlns="" id="{C5490F16-4EE8-45DF-B460-443E89F3D5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3457575"/>
          <a:ext cx="248602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200025</xdr:colOff>
      <xdr:row>0</xdr:row>
      <xdr:rowOff>66676</xdr:rowOff>
    </xdr:from>
    <xdr:to>
      <xdr:col>1</xdr:col>
      <xdr:colOff>1371600</xdr:colOff>
      <xdr:row>2</xdr:row>
      <xdr:rowOff>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xmlns="" id="{9D980C99-44E9-4A7C-B099-81E56914DB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66676"/>
          <a:ext cx="1400175" cy="628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1000"/>
  <sheetViews>
    <sheetView topLeftCell="A2" zoomScale="80" zoomScaleNormal="80" workbookViewId="0">
      <pane xSplit="2" ySplit="5" topLeftCell="Q7" activePane="bottomRight" state="frozen"/>
      <selection activeCell="A2" sqref="A2"/>
      <selection pane="topRight" activeCell="C2" sqref="C2"/>
      <selection pane="bottomLeft" activeCell="A7" sqref="A7"/>
      <selection pane="bottomRight" activeCell="BS23" sqref="BS23"/>
    </sheetView>
  </sheetViews>
  <sheetFormatPr defaultColWidth="14.42578125" defaultRowHeight="15" customHeight="1" x14ac:dyDescent="0.2"/>
  <cols>
    <col min="1" max="1" width="6.42578125" customWidth="1"/>
    <col min="2" max="2" width="23.42578125" customWidth="1"/>
    <col min="3" max="3" width="19.85546875" bestFit="1" customWidth="1"/>
    <col min="4" max="4" width="13.5703125" bestFit="1" customWidth="1"/>
    <col min="5" max="5" width="10.140625" customWidth="1"/>
    <col min="6" max="6" width="9.28515625" customWidth="1"/>
    <col min="7" max="7" width="11.85546875" customWidth="1"/>
    <col min="8" max="8" width="13.5703125" customWidth="1"/>
    <col min="9" max="12" width="11.85546875" hidden="1" customWidth="1"/>
    <col min="13" max="13" width="14.5703125" hidden="1" customWidth="1"/>
    <col min="14" max="14" width="15" customWidth="1"/>
    <col min="15" max="15" width="15.85546875" customWidth="1"/>
    <col min="16" max="16" width="13.85546875" hidden="1" customWidth="1"/>
    <col min="17" max="17" width="17.5703125" customWidth="1"/>
    <col min="18" max="20" width="16.28515625" customWidth="1"/>
    <col min="21" max="21" width="13.7109375" hidden="1" customWidth="1"/>
    <col min="22" max="22" width="13.140625" hidden="1" customWidth="1"/>
    <col min="23" max="23" width="16.140625" customWidth="1"/>
    <col min="24" max="24" width="17.5703125" hidden="1" customWidth="1"/>
    <col min="25" max="25" width="13.85546875" hidden="1" customWidth="1"/>
    <col min="26" max="27" width="13" hidden="1" customWidth="1"/>
    <col min="28" max="28" width="17.5703125" hidden="1" customWidth="1"/>
    <col min="29" max="29" width="12.28515625" hidden="1" customWidth="1"/>
    <col min="30" max="30" width="15" hidden="1" customWidth="1"/>
    <col min="31" max="31" width="12" hidden="1" customWidth="1"/>
    <col min="32" max="33" width="13.85546875" hidden="1" customWidth="1"/>
    <col min="34" max="34" width="15.7109375" hidden="1" customWidth="1"/>
    <col min="35" max="37" width="12.42578125" hidden="1" customWidth="1"/>
    <col min="38" max="52" width="5.7109375" customWidth="1"/>
    <col min="53" max="53" width="5.7109375" hidden="1" customWidth="1"/>
    <col min="54" max="56" width="6.7109375" customWidth="1"/>
    <col min="57" max="59" width="5.7109375" customWidth="1"/>
    <col min="60" max="60" width="5.7109375" hidden="1" customWidth="1"/>
    <col min="61" max="62" width="5.7109375" customWidth="1"/>
    <col min="63" max="65" width="2.42578125" bestFit="1" customWidth="1"/>
    <col min="66" max="66" width="4.28515625" customWidth="1"/>
    <col min="67" max="67" width="6.5703125" customWidth="1"/>
    <col min="68" max="70" width="12.28515625" customWidth="1"/>
    <col min="71" max="71" width="9.7109375" customWidth="1"/>
  </cols>
  <sheetData>
    <row r="1" spans="1:72" ht="12.7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2" ht="24" customHeight="1" x14ac:dyDescent="0.3">
      <c r="A2" s="2"/>
      <c r="B2" s="3"/>
      <c r="C2" s="73" t="s">
        <v>48</v>
      </c>
      <c r="D2" s="72"/>
      <c r="E2" s="72"/>
      <c r="F2" s="72"/>
      <c r="G2" s="26"/>
      <c r="H2" s="26"/>
      <c r="I2" s="26"/>
      <c r="J2" s="26"/>
      <c r="K2" s="26"/>
      <c r="L2" s="26"/>
      <c r="M2" s="4"/>
      <c r="N2" s="1"/>
      <c r="O2" s="1"/>
      <c r="P2" s="1"/>
      <c r="Q2" s="1"/>
      <c r="R2" s="1"/>
      <c r="S2" s="1"/>
      <c r="T2" s="1"/>
      <c r="U2" s="1"/>
      <c r="V2" s="4"/>
      <c r="W2" s="1"/>
      <c r="X2" s="1"/>
      <c r="Y2" s="4"/>
      <c r="Z2" s="1"/>
      <c r="AA2" s="1"/>
      <c r="AB2" s="1"/>
      <c r="AC2" s="1"/>
      <c r="AD2" s="1"/>
      <c r="AE2" s="1"/>
      <c r="AF2" s="1"/>
      <c r="AG2" s="1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</row>
    <row r="3" spans="1:72" ht="7.5" customHeight="1" x14ac:dyDescent="0.3">
      <c r="A3" s="2"/>
      <c r="B3" s="1"/>
      <c r="C3" s="72"/>
      <c r="D3" s="72"/>
      <c r="E3" s="72"/>
      <c r="F3" s="72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4"/>
      <c r="W3" s="1"/>
      <c r="X3" s="1"/>
      <c r="Y3" s="4"/>
      <c r="Z3" s="1"/>
      <c r="AA3" s="1"/>
      <c r="AB3" s="1"/>
      <c r="AC3" s="1"/>
      <c r="AD3" s="1"/>
      <c r="AE3" s="1"/>
      <c r="AF3" s="1"/>
      <c r="AG3" s="1"/>
      <c r="AH3" s="5"/>
      <c r="AI3" s="5"/>
      <c r="AJ3" s="5"/>
      <c r="AK3" s="5"/>
      <c r="AL3" s="74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M3" s="5"/>
      <c r="BN3" s="5"/>
      <c r="BO3" s="5"/>
      <c r="BP3" s="5"/>
      <c r="BQ3" s="5"/>
      <c r="BR3" s="5"/>
      <c r="BS3" s="6"/>
    </row>
    <row r="4" spans="1:72" ht="18.75" customHeight="1" x14ac:dyDescent="0.25">
      <c r="A4" s="2"/>
      <c r="B4" s="1"/>
      <c r="C4" s="72"/>
      <c r="D4" s="72"/>
      <c r="E4" s="72"/>
      <c r="F4" s="72"/>
      <c r="G4" s="7"/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>
        <v>8</v>
      </c>
      <c r="Q4" s="7">
        <v>9</v>
      </c>
      <c r="R4" s="7">
        <v>10</v>
      </c>
      <c r="S4" s="7">
        <v>11</v>
      </c>
      <c r="T4" s="7">
        <v>12</v>
      </c>
      <c r="U4" s="7">
        <v>13</v>
      </c>
      <c r="V4" s="7">
        <v>14</v>
      </c>
      <c r="W4" s="7">
        <v>15</v>
      </c>
      <c r="X4" s="7">
        <v>16</v>
      </c>
      <c r="Y4" s="7">
        <v>17</v>
      </c>
      <c r="Z4" s="7">
        <v>18</v>
      </c>
      <c r="AA4" s="7">
        <v>17</v>
      </c>
      <c r="AB4" s="7">
        <v>18</v>
      </c>
      <c r="AC4" s="7">
        <v>19</v>
      </c>
      <c r="AD4" s="7">
        <v>20</v>
      </c>
      <c r="AE4" s="7">
        <v>21</v>
      </c>
      <c r="AF4" s="7">
        <v>22</v>
      </c>
      <c r="AG4" s="7">
        <v>23</v>
      </c>
      <c r="AH4" s="7">
        <v>24</v>
      </c>
      <c r="AI4" s="7">
        <v>25</v>
      </c>
      <c r="AJ4" s="7">
        <v>26</v>
      </c>
      <c r="AK4" s="7">
        <v>26</v>
      </c>
      <c r="AL4" s="75" t="s">
        <v>31</v>
      </c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6"/>
      <c r="BQ4" s="72"/>
      <c r="BR4" s="72"/>
      <c r="BS4" s="72"/>
    </row>
    <row r="5" spans="1:72" x14ac:dyDescent="0.2">
      <c r="A5" s="1"/>
      <c r="B5" s="1"/>
      <c r="C5" s="1"/>
      <c r="D5" s="1"/>
      <c r="E5" s="1"/>
      <c r="F5" s="1"/>
      <c r="G5" s="8">
        <v>30</v>
      </c>
      <c r="H5" s="8">
        <v>30</v>
      </c>
      <c r="I5" s="8">
        <v>30</v>
      </c>
      <c r="J5" s="8">
        <v>30</v>
      </c>
      <c r="K5" s="8">
        <v>100</v>
      </c>
      <c r="L5" s="8">
        <v>20</v>
      </c>
      <c r="M5" s="8">
        <v>10</v>
      </c>
      <c r="N5" s="8">
        <v>10</v>
      </c>
      <c r="O5" s="8">
        <v>10</v>
      </c>
      <c r="P5" s="9">
        <v>10</v>
      </c>
      <c r="Q5" s="9">
        <v>5</v>
      </c>
      <c r="R5" s="9">
        <v>3</v>
      </c>
      <c r="S5" s="9">
        <v>3</v>
      </c>
      <c r="T5" s="9">
        <v>1</v>
      </c>
      <c r="U5" s="8">
        <v>10</v>
      </c>
      <c r="V5" s="8">
        <v>1</v>
      </c>
      <c r="W5" s="8">
        <v>5</v>
      </c>
      <c r="X5" s="8">
        <v>5</v>
      </c>
      <c r="Y5" s="8">
        <v>3</v>
      </c>
      <c r="Z5" s="8">
        <v>3</v>
      </c>
      <c r="AA5" s="8">
        <v>3</v>
      </c>
      <c r="AB5" s="8">
        <v>5</v>
      </c>
      <c r="AC5" s="8">
        <v>10</v>
      </c>
      <c r="AD5" s="10">
        <v>1</v>
      </c>
      <c r="AE5" s="8">
        <v>5</v>
      </c>
      <c r="AF5" s="9">
        <v>3</v>
      </c>
      <c r="AG5" s="9">
        <v>3</v>
      </c>
      <c r="AH5" s="9">
        <v>100</v>
      </c>
      <c r="AI5" s="27">
        <v>100</v>
      </c>
      <c r="AJ5" s="12">
        <v>1</v>
      </c>
      <c r="AK5" s="27">
        <v>20</v>
      </c>
      <c r="AL5" s="12">
        <v>25</v>
      </c>
      <c r="AM5" s="12">
        <v>40</v>
      </c>
      <c r="AN5" s="12">
        <v>0</v>
      </c>
      <c r="AO5" s="12">
        <v>18</v>
      </c>
      <c r="AP5" s="12">
        <v>25</v>
      </c>
      <c r="AQ5" s="12">
        <v>0</v>
      </c>
      <c r="AR5" s="12">
        <v>30</v>
      </c>
      <c r="AS5" s="12">
        <v>55</v>
      </c>
      <c r="AT5" s="12">
        <v>0</v>
      </c>
      <c r="AU5" s="12">
        <v>22</v>
      </c>
      <c r="AV5" s="12">
        <v>35</v>
      </c>
      <c r="AW5" s="12">
        <v>0</v>
      </c>
      <c r="AX5" s="12">
        <v>25</v>
      </c>
      <c r="AY5" s="12">
        <v>45</v>
      </c>
      <c r="AZ5" s="12">
        <v>0</v>
      </c>
      <c r="BA5" s="12"/>
      <c r="BB5" s="12">
        <v>40</v>
      </c>
      <c r="BC5" s="12">
        <v>70</v>
      </c>
      <c r="BD5" s="12">
        <v>0</v>
      </c>
      <c r="BE5" s="12">
        <v>45</v>
      </c>
      <c r="BF5" s="12">
        <v>70</v>
      </c>
      <c r="BG5" s="12">
        <v>0</v>
      </c>
      <c r="BH5" s="12"/>
      <c r="BI5" s="12">
        <v>20</v>
      </c>
      <c r="BJ5" s="12">
        <v>35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"/>
      <c r="BQ5" s="1"/>
      <c r="BR5" s="1"/>
      <c r="BS5" s="1"/>
    </row>
    <row r="6" spans="1:72" ht="54.75" customHeight="1" x14ac:dyDescent="0.2">
      <c r="A6" s="13"/>
      <c r="B6" s="13" t="s">
        <v>0</v>
      </c>
      <c r="C6" s="14" t="s">
        <v>1</v>
      </c>
      <c r="D6" s="14" t="s">
        <v>32</v>
      </c>
      <c r="E6" s="14" t="s">
        <v>29</v>
      </c>
      <c r="F6" s="14"/>
      <c r="G6" s="14" t="s">
        <v>61</v>
      </c>
      <c r="H6" s="14" t="s">
        <v>60</v>
      </c>
      <c r="I6" s="14" t="s">
        <v>3</v>
      </c>
      <c r="J6" s="14" t="s">
        <v>4</v>
      </c>
      <c r="K6" s="14" t="s">
        <v>49</v>
      </c>
      <c r="L6" s="14" t="s">
        <v>5</v>
      </c>
      <c r="M6" s="14" t="s">
        <v>6</v>
      </c>
      <c r="N6" s="14" t="s">
        <v>7</v>
      </c>
      <c r="O6" s="14" t="s">
        <v>8</v>
      </c>
      <c r="P6" s="14" t="s">
        <v>9</v>
      </c>
      <c r="Q6" s="14" t="s">
        <v>10</v>
      </c>
      <c r="R6" s="14" t="s">
        <v>11</v>
      </c>
      <c r="S6" s="14" t="s">
        <v>12</v>
      </c>
      <c r="T6" s="14" t="s">
        <v>13</v>
      </c>
      <c r="U6" s="98" t="s">
        <v>14</v>
      </c>
      <c r="V6" s="14" t="s">
        <v>15</v>
      </c>
      <c r="W6" s="14" t="s">
        <v>62</v>
      </c>
      <c r="X6" s="13" t="s">
        <v>63</v>
      </c>
      <c r="Y6" s="13" t="s">
        <v>16</v>
      </c>
      <c r="Z6" s="13" t="s">
        <v>17</v>
      </c>
      <c r="AA6" s="13" t="s">
        <v>12</v>
      </c>
      <c r="AB6" s="13" t="s">
        <v>24</v>
      </c>
      <c r="AC6" s="13" t="s">
        <v>25</v>
      </c>
      <c r="AD6" s="13" t="s">
        <v>15</v>
      </c>
      <c r="AE6" s="13" t="s">
        <v>26</v>
      </c>
      <c r="AF6" s="13" t="s">
        <v>27</v>
      </c>
      <c r="AG6" s="13" t="s">
        <v>17</v>
      </c>
      <c r="AH6" s="13" t="s">
        <v>33</v>
      </c>
      <c r="AI6" s="13" t="s">
        <v>34</v>
      </c>
      <c r="AJ6" s="13" t="s">
        <v>35</v>
      </c>
      <c r="AK6" s="28" t="s">
        <v>36</v>
      </c>
      <c r="AL6" s="77">
        <v>1</v>
      </c>
      <c r="AM6" s="78"/>
      <c r="AN6" s="79"/>
      <c r="AO6" s="77">
        <v>2</v>
      </c>
      <c r="AP6" s="80"/>
      <c r="AQ6" s="79"/>
      <c r="AR6" s="77">
        <v>3</v>
      </c>
      <c r="AS6" s="80"/>
      <c r="AT6" s="79"/>
      <c r="AU6" s="77">
        <v>4</v>
      </c>
      <c r="AV6" s="80"/>
      <c r="AW6" s="79"/>
      <c r="AX6" s="77">
        <v>5</v>
      </c>
      <c r="AY6" s="80"/>
      <c r="AZ6" s="80"/>
      <c r="BA6" s="79"/>
      <c r="BB6" s="81" t="s">
        <v>37</v>
      </c>
      <c r="BC6" s="78"/>
      <c r="BD6" s="79"/>
      <c r="BE6" s="81" t="s">
        <v>38</v>
      </c>
      <c r="BF6" s="82"/>
      <c r="BG6" s="78"/>
      <c r="BH6" s="79"/>
      <c r="BI6" s="81" t="s">
        <v>39</v>
      </c>
      <c r="BJ6" s="82"/>
      <c r="BK6" s="82"/>
      <c r="BL6" s="82"/>
      <c r="BM6" s="79"/>
      <c r="BN6" s="83" t="s">
        <v>40</v>
      </c>
      <c r="BO6" s="84"/>
      <c r="BP6" s="13" t="s">
        <v>18</v>
      </c>
      <c r="BQ6" s="13" t="s">
        <v>30</v>
      </c>
      <c r="BR6" s="13" t="s">
        <v>20</v>
      </c>
      <c r="BS6" s="13" t="s">
        <v>21</v>
      </c>
      <c r="BT6" s="13" t="s">
        <v>22</v>
      </c>
    </row>
    <row r="7" spans="1:72" ht="25.5" x14ac:dyDescent="0.2">
      <c r="A7" s="46">
        <v>1</v>
      </c>
      <c r="B7" s="97" t="s">
        <v>50</v>
      </c>
      <c r="C7" s="99" t="s">
        <v>47</v>
      </c>
      <c r="D7" s="100" t="s">
        <v>41</v>
      </c>
      <c r="E7" s="101">
        <v>1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>
        <v>2</v>
      </c>
      <c r="U7" s="102"/>
      <c r="V7" s="102"/>
      <c r="W7" s="102"/>
      <c r="X7" s="34"/>
      <c r="Y7" s="29"/>
      <c r="Z7" s="29"/>
      <c r="AA7" s="29"/>
      <c r="AB7" s="29"/>
      <c r="AC7" s="29"/>
      <c r="AD7" s="29"/>
      <c r="AE7" s="29"/>
      <c r="AF7" s="30"/>
      <c r="AG7" s="30"/>
      <c r="AH7" s="30"/>
      <c r="AI7" s="30"/>
      <c r="AJ7" s="30"/>
      <c r="AK7" s="30"/>
      <c r="AL7" s="31"/>
      <c r="AM7" s="31">
        <v>1</v>
      </c>
      <c r="AN7" s="31"/>
      <c r="AO7" s="31"/>
      <c r="AP7" s="31"/>
      <c r="AQ7" s="31"/>
      <c r="AR7" s="31"/>
      <c r="AS7" s="31">
        <v>1</v>
      </c>
      <c r="AT7" s="31"/>
      <c r="AU7" s="31"/>
      <c r="AV7" s="31"/>
      <c r="AW7" s="31"/>
      <c r="AX7" s="31">
        <v>1</v>
      </c>
      <c r="AY7" s="31"/>
      <c r="AZ7" s="31"/>
      <c r="BA7" s="31"/>
      <c r="BB7" s="31"/>
      <c r="BC7" s="31">
        <v>1</v>
      </c>
      <c r="BD7" s="31"/>
      <c r="BE7" s="31"/>
      <c r="BF7" s="31">
        <v>1</v>
      </c>
      <c r="BG7" s="31"/>
      <c r="BH7" s="31"/>
      <c r="BI7" s="31"/>
      <c r="BJ7" s="31"/>
      <c r="BK7" s="31"/>
      <c r="BL7" s="31"/>
      <c r="BM7" s="31"/>
      <c r="BN7" s="30"/>
      <c r="BO7" s="30"/>
      <c r="BP7" s="30">
        <f>$K$5*K7+$I$5*I7+$J$5*J7+$L$5*L7+$M$5*M7+$N$5*N7+$O$5*O7+$P$5*P7+$Q$5*Q7+$R$5*R7+$S$5*S7+$T$5*T7+$U$5*U7+$V$5*V7+$W$5*W7+$Y$5*Y7+$Z$5*Z7+$H$5*H7+$G$5*G7+$X$5*X7</f>
        <v>2</v>
      </c>
      <c r="BQ7" s="30">
        <f t="shared" ref="BQ7:BQ17" si="0">$AZ$5*AZ7+$AS$5*AS7+$BL$5*BL7+$BK$5*BK7+AP7*$AP$5+AL7*$AL$5+AM7*$AM$5+AQ7*$AQ$5+AR7*$AR$5+AU7*$AU$5+$AY$5*AY7+AX7*$AX$5+BB7*$BB$5+BE7*$BE$5+BH7*$BH$5+BI7*$BI$5+$BJ$5*BJ7+$AN$5*AN7+$AO$5*AO7+$AT$5*AT7+$AW$5*AW7+$BA$5*BA7+$BC$5*BC7+$BD$5*BD7+$BF$5*BF7+$BG$5*BG7+$BM$5*BM7+$BN$5*BN7+$BO$5*BO7+$AV$5*AV7</f>
        <v>260</v>
      </c>
      <c r="BR7" s="30">
        <f t="shared" ref="BR7:BR18" si="1">BQ7-BP7</f>
        <v>258</v>
      </c>
      <c r="BS7" s="30">
        <v>1</v>
      </c>
      <c r="BT7" s="103" t="s">
        <v>69</v>
      </c>
    </row>
    <row r="8" spans="1:72" s="37" customFormat="1" ht="25.5" x14ac:dyDescent="0.2">
      <c r="A8" s="48">
        <v>2</v>
      </c>
      <c r="B8" s="92" t="s">
        <v>51</v>
      </c>
      <c r="C8" s="49" t="s">
        <v>43</v>
      </c>
      <c r="D8" s="58" t="s">
        <v>41</v>
      </c>
      <c r="E8" s="51">
        <v>1</v>
      </c>
      <c r="F8" s="41"/>
      <c r="G8" s="41">
        <v>2</v>
      </c>
      <c r="H8" s="41">
        <v>1</v>
      </c>
      <c r="I8" s="41"/>
      <c r="J8" s="41"/>
      <c r="K8" s="41"/>
      <c r="L8" s="41"/>
      <c r="M8" s="41"/>
      <c r="N8" s="41">
        <v>1</v>
      </c>
      <c r="O8" s="41">
        <v>1</v>
      </c>
      <c r="P8" s="41"/>
      <c r="Q8" s="41"/>
      <c r="R8" s="41"/>
      <c r="S8" s="41"/>
      <c r="T8" s="41"/>
      <c r="U8" s="41"/>
      <c r="V8" s="41"/>
      <c r="W8" s="41"/>
      <c r="X8" s="40"/>
      <c r="Y8" s="40"/>
      <c r="Z8" s="40"/>
      <c r="AA8" s="40"/>
      <c r="AB8" s="40"/>
      <c r="AC8" s="40"/>
      <c r="AD8" s="40"/>
      <c r="AE8" s="40"/>
      <c r="AF8" s="41"/>
      <c r="AG8" s="41"/>
      <c r="AH8" s="41"/>
      <c r="AI8" s="41"/>
      <c r="AJ8" s="41"/>
      <c r="AK8" s="41"/>
      <c r="AL8" s="41">
        <v>1</v>
      </c>
      <c r="AM8" s="41"/>
      <c r="AN8" s="41"/>
      <c r="AO8" s="41">
        <v>1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38">
        <f t="shared" ref="BP8:BP18" si="2">$K$5*K8+$I$5*I8+$J$5*J8+$L$5*L8+$M$5*M8+$N$5*N8+$O$5*O8+$P$5*P8+$Q$5*Q8+$R$5*R8+$S$5*S8+$T$5*T8+$U$5*U8+$V$5*V8+$W$5*W8+$Y$5*Y8+$Z$5*Z8+$H$5*H8+$G$5*G8+$X$5*X8</f>
        <v>110</v>
      </c>
      <c r="BQ8" s="38">
        <f t="shared" si="0"/>
        <v>43</v>
      </c>
      <c r="BR8" s="38">
        <f t="shared" si="1"/>
        <v>-67</v>
      </c>
      <c r="BS8" s="38">
        <v>12</v>
      </c>
      <c r="BT8" s="104"/>
    </row>
    <row r="9" spans="1:72" ht="25.5" x14ac:dyDescent="0.2">
      <c r="A9" s="46">
        <v>3</v>
      </c>
      <c r="B9" s="89" t="s">
        <v>46</v>
      </c>
      <c r="C9" s="85" t="s">
        <v>47</v>
      </c>
      <c r="D9" s="86" t="s">
        <v>41</v>
      </c>
      <c r="E9" s="47">
        <v>1</v>
      </c>
      <c r="F9" s="30"/>
      <c r="G9" s="29"/>
      <c r="H9" s="29">
        <v>2</v>
      </c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30"/>
      <c r="AG9" s="30"/>
      <c r="AH9" s="30"/>
      <c r="AI9" s="30"/>
      <c r="AJ9" s="30"/>
      <c r="AK9" s="30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0"/>
      <c r="BO9" s="30"/>
      <c r="BP9" s="30">
        <f t="shared" si="2"/>
        <v>60</v>
      </c>
      <c r="BQ9" s="30">
        <f t="shared" si="0"/>
        <v>0</v>
      </c>
      <c r="BR9" s="30">
        <f t="shared" si="1"/>
        <v>-60</v>
      </c>
      <c r="BS9" s="30">
        <v>11</v>
      </c>
      <c r="BT9" s="105"/>
    </row>
    <row r="10" spans="1:72" s="37" customFormat="1" ht="25.5" x14ac:dyDescent="0.2">
      <c r="A10" s="48">
        <v>4</v>
      </c>
      <c r="B10" s="93" t="s">
        <v>52</v>
      </c>
      <c r="C10" s="49" t="s">
        <v>44</v>
      </c>
      <c r="D10" s="50" t="s">
        <v>42</v>
      </c>
      <c r="E10" s="51">
        <v>1</v>
      </c>
      <c r="F10" s="41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41">
        <v>1</v>
      </c>
      <c r="R10" s="41"/>
      <c r="S10" s="41"/>
      <c r="T10" s="41">
        <v>1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1"/>
      <c r="AG10" s="41"/>
      <c r="AH10" s="41"/>
      <c r="AI10" s="41"/>
      <c r="AJ10" s="41"/>
      <c r="AK10" s="41"/>
      <c r="AL10" s="41">
        <v>1</v>
      </c>
      <c r="AM10" s="41"/>
      <c r="AN10" s="41"/>
      <c r="AO10" s="41"/>
      <c r="AP10" s="41"/>
      <c r="AQ10" s="41"/>
      <c r="AR10" s="41"/>
      <c r="AS10" s="41">
        <v>1</v>
      </c>
      <c r="AT10" s="41"/>
      <c r="AU10" s="41"/>
      <c r="AV10" s="41"/>
      <c r="AW10" s="41">
        <v>1</v>
      </c>
      <c r="AX10" s="41"/>
      <c r="AY10" s="41">
        <v>1</v>
      </c>
      <c r="AZ10" s="41"/>
      <c r="BA10" s="41"/>
      <c r="BB10" s="41"/>
      <c r="BC10" s="41"/>
      <c r="BD10" s="41"/>
      <c r="BE10" s="41"/>
      <c r="BF10" s="41">
        <v>1</v>
      </c>
      <c r="BG10" s="41"/>
      <c r="BH10" s="41"/>
      <c r="BI10" s="41"/>
      <c r="BJ10" s="41"/>
      <c r="BK10" s="41"/>
      <c r="BL10" s="41"/>
      <c r="BM10" s="41"/>
      <c r="BN10" s="41"/>
      <c r="BO10" s="41"/>
      <c r="BP10" s="38">
        <f t="shared" si="2"/>
        <v>6</v>
      </c>
      <c r="BQ10" s="38">
        <f t="shared" si="0"/>
        <v>195</v>
      </c>
      <c r="BR10" s="38">
        <f t="shared" si="1"/>
        <v>189</v>
      </c>
      <c r="BS10" s="38">
        <v>3</v>
      </c>
      <c r="BT10" s="104" t="s">
        <v>69</v>
      </c>
    </row>
    <row r="11" spans="1:72" ht="25.5" x14ac:dyDescent="0.2">
      <c r="A11" s="46">
        <v>5</v>
      </c>
      <c r="B11" s="90" t="s">
        <v>53</v>
      </c>
      <c r="C11" s="85" t="s">
        <v>28</v>
      </c>
      <c r="D11" s="86" t="s">
        <v>41</v>
      </c>
      <c r="E11" s="47">
        <v>1</v>
      </c>
      <c r="F11" s="30"/>
      <c r="G11" s="29"/>
      <c r="H11" s="29">
        <v>2</v>
      </c>
      <c r="I11" s="29"/>
      <c r="J11" s="29"/>
      <c r="K11" s="29"/>
      <c r="L11" s="29"/>
      <c r="M11" s="29"/>
      <c r="N11" s="29">
        <v>1</v>
      </c>
      <c r="O11" s="29"/>
      <c r="P11" s="30"/>
      <c r="Q11" s="30"/>
      <c r="R11" s="30"/>
      <c r="S11" s="30">
        <v>1</v>
      </c>
      <c r="T11" s="30">
        <v>1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  <c r="AG11" s="30"/>
      <c r="AH11" s="30"/>
      <c r="AI11" s="30"/>
      <c r="AJ11" s="30"/>
      <c r="AK11" s="30"/>
      <c r="AL11" s="31">
        <v>1</v>
      </c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>
        <v>1</v>
      </c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0"/>
      <c r="BO11" s="30"/>
      <c r="BP11" s="30">
        <f t="shared" si="2"/>
        <v>74</v>
      </c>
      <c r="BQ11" s="30">
        <f t="shared" si="0"/>
        <v>25</v>
      </c>
      <c r="BR11" s="30">
        <f t="shared" si="1"/>
        <v>-49</v>
      </c>
      <c r="BS11" s="30">
        <v>10</v>
      </c>
      <c r="BT11" s="105"/>
    </row>
    <row r="12" spans="1:72" s="43" customFormat="1" ht="25.5" x14ac:dyDescent="0.2">
      <c r="A12" s="55">
        <v>6</v>
      </c>
      <c r="B12" s="94" t="s">
        <v>54</v>
      </c>
      <c r="C12" s="95" t="s">
        <v>43</v>
      </c>
      <c r="D12" s="61" t="s">
        <v>41</v>
      </c>
      <c r="E12" s="57">
        <v>1</v>
      </c>
      <c r="F12" s="45"/>
      <c r="G12" s="42"/>
      <c r="H12" s="42">
        <v>1</v>
      </c>
      <c r="I12" s="42"/>
      <c r="J12" s="42"/>
      <c r="K12" s="42"/>
      <c r="L12" s="42"/>
      <c r="M12" s="42"/>
      <c r="N12" s="42">
        <v>1</v>
      </c>
      <c r="O12" s="42"/>
      <c r="P12" s="45"/>
      <c r="Q12" s="45"/>
      <c r="R12" s="45"/>
      <c r="S12" s="45"/>
      <c r="T12" s="45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>
        <v>1</v>
      </c>
      <c r="AX12" s="45">
        <v>1</v>
      </c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38">
        <f t="shared" si="2"/>
        <v>40</v>
      </c>
      <c r="BQ12" s="38">
        <f t="shared" si="0"/>
        <v>25</v>
      </c>
      <c r="BR12" s="38">
        <f t="shared" si="1"/>
        <v>-15</v>
      </c>
      <c r="BS12" s="44">
        <v>9</v>
      </c>
      <c r="BT12" s="106"/>
    </row>
    <row r="13" spans="1:72" s="33" customFormat="1" ht="25.5" x14ac:dyDescent="0.2">
      <c r="A13" s="53">
        <v>7</v>
      </c>
      <c r="B13" s="89" t="s">
        <v>45</v>
      </c>
      <c r="C13" s="85" t="s">
        <v>47</v>
      </c>
      <c r="D13" s="56" t="s">
        <v>41</v>
      </c>
      <c r="E13" s="54">
        <v>2</v>
      </c>
      <c r="F13" s="31"/>
      <c r="G13" s="31"/>
      <c r="H13" s="31"/>
      <c r="I13" s="31"/>
      <c r="J13" s="31"/>
      <c r="K13" s="31"/>
      <c r="L13" s="31"/>
      <c r="M13" s="31"/>
      <c r="N13" s="31">
        <v>1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>
        <v>1</v>
      </c>
      <c r="AN13" s="31"/>
      <c r="AO13" s="31"/>
      <c r="AP13" s="31"/>
      <c r="AQ13" s="31"/>
      <c r="AR13" s="31"/>
      <c r="AS13" s="31"/>
      <c r="AT13" s="31"/>
      <c r="AU13" s="31"/>
      <c r="AV13" s="31">
        <v>1</v>
      </c>
      <c r="AW13" s="31"/>
      <c r="AX13" s="31">
        <v>1</v>
      </c>
      <c r="AY13" s="31"/>
      <c r="AZ13" s="31"/>
      <c r="BA13" s="31"/>
      <c r="BB13" s="31"/>
      <c r="BC13" s="31">
        <v>1</v>
      </c>
      <c r="BD13" s="31"/>
      <c r="BE13" s="31"/>
      <c r="BF13" s="31"/>
      <c r="BG13" s="31"/>
      <c r="BH13" s="31"/>
      <c r="BI13" s="31">
        <v>1</v>
      </c>
      <c r="BJ13" s="31"/>
      <c r="BK13" s="31"/>
      <c r="BL13" s="31"/>
      <c r="BM13" s="31"/>
      <c r="BN13" s="31"/>
      <c r="BO13" s="31"/>
      <c r="BP13" s="30">
        <f t="shared" si="2"/>
        <v>10</v>
      </c>
      <c r="BQ13" s="30">
        <f t="shared" si="0"/>
        <v>190</v>
      </c>
      <c r="BR13" s="30">
        <f t="shared" si="1"/>
        <v>180</v>
      </c>
      <c r="BS13" s="31">
        <v>4</v>
      </c>
      <c r="BT13" s="105" t="s">
        <v>69</v>
      </c>
    </row>
    <row r="14" spans="1:72" s="37" customFormat="1" ht="25.5" x14ac:dyDescent="0.2">
      <c r="A14" s="52">
        <v>8</v>
      </c>
      <c r="B14" s="93" t="s">
        <v>55</v>
      </c>
      <c r="C14" s="49" t="s">
        <v>43</v>
      </c>
      <c r="D14" s="61" t="s">
        <v>41</v>
      </c>
      <c r="E14" s="62">
        <v>2</v>
      </c>
      <c r="F14" s="38"/>
      <c r="G14" s="36"/>
      <c r="H14" s="36"/>
      <c r="I14" s="36"/>
      <c r="J14" s="36"/>
      <c r="K14" s="36"/>
      <c r="L14" s="36"/>
      <c r="M14" s="36"/>
      <c r="N14" s="36"/>
      <c r="O14" s="36"/>
      <c r="P14" s="38"/>
      <c r="Q14" s="38"/>
      <c r="R14" s="38"/>
      <c r="S14" s="38">
        <v>1</v>
      </c>
      <c r="T14" s="38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8"/>
      <c r="AG14" s="38"/>
      <c r="AH14" s="38"/>
      <c r="AI14" s="38"/>
      <c r="AJ14" s="38"/>
      <c r="AK14" s="38"/>
      <c r="AL14" s="39">
        <v>1</v>
      </c>
      <c r="AM14" s="39"/>
      <c r="AN14" s="39"/>
      <c r="AO14" s="39">
        <v>1</v>
      </c>
      <c r="AP14" s="39"/>
      <c r="AQ14" s="39"/>
      <c r="AR14" s="39"/>
      <c r="AS14" s="39"/>
      <c r="AT14" s="39"/>
      <c r="AU14" s="39"/>
      <c r="AV14" s="39">
        <v>1</v>
      </c>
      <c r="AW14" s="39"/>
      <c r="AX14" s="39"/>
      <c r="AY14" s="39"/>
      <c r="AZ14" s="39"/>
      <c r="BA14" s="39"/>
      <c r="BB14" s="39"/>
      <c r="BC14" s="39">
        <v>1</v>
      </c>
      <c r="BD14" s="39"/>
      <c r="BE14" s="39">
        <v>1</v>
      </c>
      <c r="BF14" s="39"/>
      <c r="BG14" s="39"/>
      <c r="BH14" s="39"/>
      <c r="BI14" s="39"/>
      <c r="BJ14" s="39"/>
      <c r="BK14" s="39"/>
      <c r="BL14" s="39"/>
      <c r="BM14" s="39"/>
      <c r="BN14" s="38"/>
      <c r="BO14" s="38"/>
      <c r="BP14" s="38">
        <f t="shared" si="2"/>
        <v>3</v>
      </c>
      <c r="BQ14" s="38">
        <f t="shared" si="0"/>
        <v>193</v>
      </c>
      <c r="BR14" s="38">
        <f t="shared" si="1"/>
        <v>190</v>
      </c>
      <c r="BS14" s="38">
        <v>2</v>
      </c>
      <c r="BT14" s="104" t="s">
        <v>69</v>
      </c>
    </row>
    <row r="15" spans="1:72" ht="25.5" x14ac:dyDescent="0.2">
      <c r="A15" s="46">
        <v>9</v>
      </c>
      <c r="B15" s="91" t="s">
        <v>56</v>
      </c>
      <c r="C15" s="87" t="s">
        <v>43</v>
      </c>
      <c r="D15" s="56" t="s">
        <v>41</v>
      </c>
      <c r="E15" s="54">
        <v>2</v>
      </c>
      <c r="F15" s="30"/>
      <c r="G15" s="29">
        <v>1</v>
      </c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>
        <v>1</v>
      </c>
      <c r="S15" s="30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30"/>
      <c r="AG15" s="30"/>
      <c r="AH15" s="30"/>
      <c r="AI15" s="30"/>
      <c r="AJ15" s="30"/>
      <c r="AK15" s="30"/>
      <c r="AL15" s="31">
        <v>1</v>
      </c>
      <c r="AM15" s="31"/>
      <c r="AN15" s="31"/>
      <c r="AO15" s="31"/>
      <c r="AP15" s="31">
        <v>1</v>
      </c>
      <c r="AQ15" s="31"/>
      <c r="AR15" s="31"/>
      <c r="AS15" s="31"/>
      <c r="AT15" s="31"/>
      <c r="AU15" s="31"/>
      <c r="AV15" s="31"/>
      <c r="AW15" s="31"/>
      <c r="AX15" s="31">
        <v>1</v>
      </c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0"/>
      <c r="BO15" s="30"/>
      <c r="BP15" s="30">
        <f t="shared" si="2"/>
        <v>33</v>
      </c>
      <c r="BQ15" s="30">
        <f t="shared" si="0"/>
        <v>75</v>
      </c>
      <c r="BR15" s="30">
        <f t="shared" si="1"/>
        <v>42</v>
      </c>
      <c r="BS15" s="30">
        <v>7</v>
      </c>
      <c r="BT15" s="105"/>
    </row>
    <row r="16" spans="1:72" ht="25.5" x14ac:dyDescent="0.2">
      <c r="A16" s="48">
        <v>10</v>
      </c>
      <c r="B16" s="93" t="s">
        <v>57</v>
      </c>
      <c r="C16" s="49" t="s">
        <v>43</v>
      </c>
      <c r="D16" s="61" t="s">
        <v>41</v>
      </c>
      <c r="E16" s="62">
        <v>2</v>
      </c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>
        <v>1</v>
      </c>
      <c r="R16" s="11"/>
      <c r="S16" s="11"/>
      <c r="T16" s="11">
        <v>2</v>
      </c>
      <c r="U16" s="10"/>
      <c r="V16" s="10"/>
      <c r="W16" s="10">
        <v>2</v>
      </c>
      <c r="X16" s="10"/>
      <c r="Y16" s="10"/>
      <c r="Z16" s="10"/>
      <c r="AA16" s="10"/>
      <c r="AB16" s="10"/>
      <c r="AC16" s="10"/>
      <c r="AD16" s="10"/>
      <c r="AE16" s="10"/>
      <c r="AF16" s="11"/>
      <c r="AG16" s="11"/>
      <c r="AH16" s="11"/>
      <c r="AI16" s="11"/>
      <c r="AJ16" s="11"/>
      <c r="AK16" s="11"/>
      <c r="AL16" s="11"/>
      <c r="AM16" s="11"/>
      <c r="AN16" s="11"/>
      <c r="AO16" s="11">
        <v>1</v>
      </c>
      <c r="AP16" s="11"/>
      <c r="AQ16" s="11"/>
      <c r="AR16" s="11"/>
      <c r="AS16" s="11"/>
      <c r="AT16" s="11"/>
      <c r="AU16" s="11"/>
      <c r="AV16" s="11"/>
      <c r="AW16" s="11"/>
      <c r="AX16" s="11">
        <v>1</v>
      </c>
      <c r="AY16" s="11"/>
      <c r="AZ16" s="11"/>
      <c r="BA16" s="11"/>
      <c r="BB16" s="11"/>
      <c r="BC16" s="11">
        <v>1</v>
      </c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38">
        <f t="shared" si="2"/>
        <v>17</v>
      </c>
      <c r="BQ16" s="38">
        <f t="shared" si="0"/>
        <v>113</v>
      </c>
      <c r="BR16" s="38">
        <f t="shared" si="1"/>
        <v>96</v>
      </c>
      <c r="BS16" s="38">
        <v>5</v>
      </c>
      <c r="BT16" s="107" t="s">
        <v>69</v>
      </c>
    </row>
    <row r="17" spans="1:72" ht="25.5" x14ac:dyDescent="0.2">
      <c r="A17" s="46">
        <v>11</v>
      </c>
      <c r="B17" s="88" t="s">
        <v>58</v>
      </c>
      <c r="C17" s="87" t="s">
        <v>44</v>
      </c>
      <c r="D17" s="56" t="s">
        <v>41</v>
      </c>
      <c r="E17" s="54">
        <v>2</v>
      </c>
      <c r="F17" s="30"/>
      <c r="G17" s="29"/>
      <c r="H17" s="29">
        <v>1</v>
      </c>
      <c r="I17" s="29"/>
      <c r="J17" s="29"/>
      <c r="K17" s="29"/>
      <c r="L17" s="29"/>
      <c r="M17" s="29"/>
      <c r="N17" s="29"/>
      <c r="O17" s="29"/>
      <c r="P17" s="30"/>
      <c r="Q17" s="30"/>
      <c r="R17" s="30"/>
      <c r="S17" s="30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30"/>
      <c r="AG17" s="30"/>
      <c r="AH17" s="30"/>
      <c r="AI17" s="30"/>
      <c r="AJ17" s="30"/>
      <c r="AK17" s="30"/>
      <c r="AL17" s="31">
        <v>1</v>
      </c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>
        <v>1</v>
      </c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0"/>
      <c r="BO17" s="30"/>
      <c r="BP17" s="30">
        <f t="shared" si="2"/>
        <v>30</v>
      </c>
      <c r="BQ17" s="30">
        <f t="shared" si="0"/>
        <v>70</v>
      </c>
      <c r="BR17" s="30">
        <f t="shared" si="1"/>
        <v>40</v>
      </c>
      <c r="BS17" s="30">
        <v>8</v>
      </c>
      <c r="BT17" s="105"/>
    </row>
    <row r="18" spans="1:72" ht="25.5" x14ac:dyDescent="0.2">
      <c r="A18" s="48">
        <v>12</v>
      </c>
      <c r="B18" s="96" t="s">
        <v>59</v>
      </c>
      <c r="C18" s="49" t="s">
        <v>43</v>
      </c>
      <c r="D18" s="61" t="s">
        <v>41</v>
      </c>
      <c r="E18" s="11">
        <v>2</v>
      </c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>
        <v>2</v>
      </c>
      <c r="R18" s="11"/>
      <c r="S18" s="11"/>
      <c r="T18" s="11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  <c r="AG18" s="11"/>
      <c r="AH18" s="11"/>
      <c r="AI18" s="11"/>
      <c r="AJ18" s="11"/>
      <c r="AK18" s="11"/>
      <c r="AL18" s="11">
        <v>1</v>
      </c>
      <c r="AM18" s="11"/>
      <c r="AN18" s="11"/>
      <c r="AO18" s="11">
        <v>1</v>
      </c>
      <c r="AP18" s="11"/>
      <c r="AQ18" s="11"/>
      <c r="AR18" s="11"/>
      <c r="AS18" s="11"/>
      <c r="AT18" s="11"/>
      <c r="AU18" s="11"/>
      <c r="AV18" s="11"/>
      <c r="AW18" s="11"/>
      <c r="AX18" s="11">
        <v>1</v>
      </c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38">
        <f t="shared" si="2"/>
        <v>10</v>
      </c>
      <c r="BQ18" s="38">
        <f t="shared" ref="BQ18" si="3">$AZ$5*AZ18+$AS$5*AS18+$BL$5*BL18+$BK$5*BK18+AP18*$AP$5+AL18*$AL$5+AM18*$AM$5+AQ18*$AQ$5+AR18*$AR$5+AU18*$AU$5+AX18*$AX$5+BB18*$BB$5+BE18*$BE$5+BH18*$BH$5+BI18*$BI$5+$AN$5*AN18+$AO$5*AO18+$AT$5*AT18+$AW$5*AW18+$BA$5*BA18+$BC$5*BC18+$BD$5*BD18+$BG$5*BG18+$BM$5*BM18+$BN$5*BN18+$BO$5*BO18</f>
        <v>68</v>
      </c>
      <c r="BR18" s="38">
        <f t="shared" si="1"/>
        <v>58</v>
      </c>
      <c r="BS18" s="38">
        <v>6</v>
      </c>
      <c r="BT18" s="107"/>
    </row>
    <row r="19" spans="1:72" ht="16.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20"/>
      <c r="R19" s="20"/>
      <c r="S19" s="20"/>
      <c r="T19" s="20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1"/>
      <c r="BQ19" s="21"/>
      <c r="BR19" s="21"/>
      <c r="BS19" s="19"/>
      <c r="BT19" s="19"/>
    </row>
    <row r="20" spans="1:72" ht="25.5" customHeight="1" x14ac:dyDescent="0.35">
      <c r="A20" s="22"/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2" x14ac:dyDescent="0.3">
      <c r="A21" s="1"/>
      <c r="B21" s="1"/>
      <c r="C21" s="1"/>
      <c r="D21" s="1"/>
      <c r="E21" s="1"/>
      <c r="F21" s="1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71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24"/>
      <c r="BR21" s="24"/>
      <c r="BS21" s="1"/>
    </row>
    <row r="22" spans="1:72" x14ac:dyDescent="0.3">
      <c r="A22" s="1"/>
      <c r="B22" s="1"/>
      <c r="C22" s="1"/>
      <c r="D22" s="1"/>
      <c r="E22" s="1"/>
      <c r="F22" s="1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71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24"/>
      <c r="BR22" s="24"/>
      <c r="BS22" s="1"/>
    </row>
    <row r="23" spans="1:72" ht="12.75" customHeight="1" x14ac:dyDescent="0.2">
      <c r="A23" s="1"/>
      <c r="B23" s="1"/>
      <c r="C23" s="1"/>
      <c r="D23" s="1"/>
      <c r="E23" s="1"/>
      <c r="F23" s="1" t="s">
        <v>23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2" ht="1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2" ht="12.75" hidden="1" customHeight="1" x14ac:dyDescent="0.2">
      <c r="A25" s="25"/>
      <c r="B25" s="25"/>
      <c r="C25" s="25"/>
      <c r="D25" s="25"/>
      <c r="E25" s="25"/>
      <c r="F25" s="25"/>
      <c r="G25" s="35"/>
      <c r="H25" s="35"/>
      <c r="I25" s="25"/>
      <c r="J25" s="25"/>
      <c r="K25" s="3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35"/>
      <c r="AQ25" s="25"/>
      <c r="AR25" s="25"/>
      <c r="AS25" s="35"/>
      <c r="AT25" s="25"/>
      <c r="AU25" s="25"/>
      <c r="AV25" s="35"/>
      <c r="AW25" s="25"/>
      <c r="AX25" s="25"/>
      <c r="AY25" s="35"/>
      <c r="AZ25" s="35"/>
      <c r="BA25" s="25"/>
      <c r="BB25" s="25"/>
      <c r="BC25" s="25"/>
      <c r="BD25" s="25"/>
      <c r="BE25" s="25"/>
      <c r="BF25" s="35"/>
      <c r="BG25" s="25"/>
      <c r="BH25" s="25"/>
      <c r="BI25" s="25"/>
      <c r="BJ25" s="35"/>
      <c r="BK25" s="35"/>
      <c r="BL25" s="35"/>
      <c r="BM25" s="25"/>
      <c r="BN25" s="25"/>
      <c r="BO25" s="25"/>
      <c r="BP25" s="25"/>
      <c r="BQ25" s="25"/>
      <c r="BR25" s="25"/>
      <c r="BS25" s="25"/>
    </row>
    <row r="26" spans="1:72" ht="12.75" hidden="1" customHeight="1" x14ac:dyDescent="0.2">
      <c r="A26" s="25"/>
      <c r="B26" s="25"/>
      <c r="C26" s="25"/>
      <c r="D26" s="25"/>
      <c r="E26" s="25"/>
      <c r="F26" s="25"/>
      <c r="G26" s="35"/>
      <c r="H26" s="35"/>
      <c r="I26" s="25" t="s">
        <v>23</v>
      </c>
      <c r="J26" s="25"/>
      <c r="K26" s="3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35"/>
      <c r="AQ26" s="25"/>
      <c r="AR26" s="25"/>
      <c r="AS26" s="35"/>
      <c r="AT26" s="25"/>
      <c r="AU26" s="25"/>
      <c r="AV26" s="35"/>
      <c r="AW26" s="25"/>
      <c r="AX26" s="25"/>
      <c r="AY26" s="35"/>
      <c r="AZ26" s="35"/>
      <c r="BA26" s="25"/>
      <c r="BB26" s="25"/>
      <c r="BC26" s="25"/>
      <c r="BD26" s="25"/>
      <c r="BE26" s="25"/>
      <c r="BF26" s="35"/>
      <c r="BG26" s="25"/>
      <c r="BH26" s="25"/>
      <c r="BI26" s="25"/>
      <c r="BJ26" s="35"/>
      <c r="BK26" s="35"/>
      <c r="BL26" s="35"/>
      <c r="BM26" s="25"/>
      <c r="BN26" s="25"/>
      <c r="BO26" s="25"/>
      <c r="BP26" s="25"/>
      <c r="BQ26" s="25"/>
      <c r="BR26" s="25"/>
      <c r="BS26" s="25"/>
    </row>
    <row r="27" spans="1:72" ht="12.75" hidden="1" customHeight="1" x14ac:dyDescent="0.2">
      <c r="A27" s="25"/>
      <c r="B27" s="25"/>
      <c r="C27" s="25" t="s">
        <v>23</v>
      </c>
      <c r="D27" s="25"/>
      <c r="E27" s="25"/>
      <c r="F27" s="25"/>
      <c r="G27" s="35"/>
      <c r="H27" s="35"/>
      <c r="I27" s="25"/>
      <c r="J27" s="25"/>
      <c r="K27" s="3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3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35"/>
      <c r="AQ27" s="25"/>
      <c r="AR27" s="25"/>
      <c r="AS27" s="35"/>
      <c r="AT27" s="25"/>
      <c r="AU27" s="25"/>
      <c r="AV27" s="35"/>
      <c r="AW27" s="25"/>
      <c r="AX27" s="25"/>
      <c r="AY27" s="35"/>
      <c r="AZ27" s="35"/>
      <c r="BA27" s="25"/>
      <c r="BB27" s="25"/>
      <c r="BC27" s="25"/>
      <c r="BD27" s="25"/>
      <c r="BE27" s="25"/>
      <c r="BF27" s="35"/>
      <c r="BG27" s="25"/>
      <c r="BH27" s="25"/>
      <c r="BI27" s="25"/>
      <c r="BJ27" s="35"/>
      <c r="BK27" s="35"/>
      <c r="BL27" s="35"/>
      <c r="BM27" s="25"/>
      <c r="BN27" s="25"/>
      <c r="BO27" s="25"/>
      <c r="BP27" s="25"/>
      <c r="BQ27" s="25"/>
      <c r="BR27" s="25"/>
      <c r="BS27" s="25"/>
    </row>
    <row r="28" spans="1:72" ht="12.75" customHeight="1" x14ac:dyDescent="0.2"/>
    <row r="29" spans="1:72" ht="32.25" customHeight="1" x14ac:dyDescent="0.2">
      <c r="AG29" s="1"/>
      <c r="AH29" s="1"/>
      <c r="AI29" s="32"/>
      <c r="AJ29" s="32"/>
      <c r="AK29" s="32"/>
      <c r="AL29" s="32"/>
      <c r="AM29" s="32"/>
      <c r="AN29" s="32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72" ht="12.75" customHeight="1" x14ac:dyDescent="0.2"/>
    <row r="31" spans="1:72" ht="12.75" customHeight="1" x14ac:dyDescent="0.2"/>
    <row r="32" spans="1:7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AH21:BP21"/>
    <mergeCell ref="AH22:BP22"/>
    <mergeCell ref="C2:F4"/>
    <mergeCell ref="AL3:BI3"/>
    <mergeCell ref="AL4:BO4"/>
    <mergeCell ref="BP4:BS4"/>
    <mergeCell ref="AL6:AN6"/>
    <mergeCell ref="AO6:AQ6"/>
    <mergeCell ref="AR6:AT6"/>
    <mergeCell ref="AU6:AW6"/>
    <mergeCell ref="AX6:BA6"/>
    <mergeCell ref="BB6:BD6"/>
    <mergeCell ref="BE6:BH6"/>
    <mergeCell ref="BI6:BM6"/>
    <mergeCell ref="BN6:BO6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"/>
  <sheetViews>
    <sheetView tabSelected="1" workbookViewId="0">
      <selection activeCell="J26" sqref="J26"/>
    </sheetView>
  </sheetViews>
  <sheetFormatPr defaultRowHeight="12.75" x14ac:dyDescent="0.2"/>
  <cols>
    <col min="1" max="1" width="3.42578125" customWidth="1"/>
    <col min="2" max="2" width="23.28515625" customWidth="1"/>
    <col min="3" max="3" width="16.5703125" customWidth="1"/>
    <col min="4" max="4" width="8.85546875" customWidth="1"/>
    <col min="5" max="5" width="17.140625" customWidth="1"/>
    <col min="6" max="6" width="11.85546875" bestFit="1" customWidth="1"/>
    <col min="7" max="7" width="16.140625" customWidth="1"/>
    <col min="8" max="8" width="15.7109375" customWidth="1"/>
    <col min="9" max="9" width="15" customWidth="1"/>
    <col min="10" max="10" width="15.7109375" customWidth="1"/>
    <col min="11" max="11" width="11.85546875" bestFit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4.75" customHeight="1" x14ac:dyDescent="0.25">
      <c r="A2" s="2"/>
      <c r="B2" s="3"/>
      <c r="C2" s="70" t="s">
        <v>48</v>
      </c>
      <c r="D2" s="63"/>
      <c r="E2" s="69"/>
      <c r="F2" s="63"/>
      <c r="G2" s="63"/>
      <c r="K2" s="63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8.25" x14ac:dyDescent="0.2">
      <c r="A4" s="13"/>
      <c r="B4" s="13" t="s">
        <v>0</v>
      </c>
      <c r="C4" s="13" t="s">
        <v>1</v>
      </c>
      <c r="D4" s="13" t="s">
        <v>2</v>
      </c>
      <c r="E4" s="13" t="s">
        <v>66</v>
      </c>
      <c r="F4" s="13" t="s">
        <v>64</v>
      </c>
      <c r="G4" s="13" t="s">
        <v>67</v>
      </c>
      <c r="H4" s="13" t="s">
        <v>65</v>
      </c>
      <c r="I4" s="13" t="s">
        <v>19</v>
      </c>
      <c r="J4" s="13" t="s">
        <v>68</v>
      </c>
      <c r="K4" s="13" t="s">
        <v>21</v>
      </c>
    </row>
    <row r="5" spans="1:11" ht="25.5" x14ac:dyDescent="0.2">
      <c r="A5" s="10">
        <v>1</v>
      </c>
      <c r="B5" s="59" t="s">
        <v>50</v>
      </c>
      <c r="C5" s="60" t="s">
        <v>47</v>
      </c>
      <c r="D5" s="16">
        <v>5</v>
      </c>
      <c r="E5" s="66">
        <v>1.3888888888888888E-2</v>
      </c>
      <c r="F5" s="67">
        <v>10</v>
      </c>
      <c r="G5" s="67">
        <f>4*0.2</f>
        <v>0.8</v>
      </c>
      <c r="H5" s="10">
        <f t="shared" ref="H5:H7" si="0">SUM(F5:G5)</f>
        <v>10.8</v>
      </c>
      <c r="I5" s="18">
        <v>0.67708333333333337</v>
      </c>
      <c r="J5" s="18">
        <f t="shared" ref="J5:J6" si="1">IF(H5="Noņemti",I5+0.01*I5*300,I5+0.01*I5*H5)</f>
        <v>0.75020833333333337</v>
      </c>
      <c r="K5" s="67">
        <v>1</v>
      </c>
    </row>
    <row r="6" spans="1:11" ht="25.5" x14ac:dyDescent="0.2">
      <c r="A6" s="10">
        <v>2</v>
      </c>
      <c r="B6" s="64" t="s">
        <v>55</v>
      </c>
      <c r="C6" s="60" t="s">
        <v>43</v>
      </c>
      <c r="D6" s="16">
        <v>4</v>
      </c>
      <c r="E6" s="66">
        <v>2.0833333333333332E-2</v>
      </c>
      <c r="F6" s="67">
        <v>5</v>
      </c>
      <c r="G6" s="67">
        <f>9*0.2</f>
        <v>1.8</v>
      </c>
      <c r="H6" s="10">
        <f t="shared" si="0"/>
        <v>6.8</v>
      </c>
      <c r="I6" s="18">
        <v>0.78611111111111109</v>
      </c>
      <c r="J6" s="18">
        <f t="shared" si="1"/>
        <v>0.83956666666666668</v>
      </c>
      <c r="K6" s="67">
        <v>3</v>
      </c>
    </row>
    <row r="7" spans="1:11" ht="25.5" x14ac:dyDescent="0.2">
      <c r="A7" s="10">
        <v>3</v>
      </c>
      <c r="B7" s="64" t="s">
        <v>52</v>
      </c>
      <c r="C7" s="60" t="s">
        <v>44</v>
      </c>
      <c r="D7" s="16">
        <v>3</v>
      </c>
      <c r="E7" s="66">
        <v>1.7361111111111112E-2</v>
      </c>
      <c r="F7" s="68">
        <v>5</v>
      </c>
      <c r="G7" s="68">
        <f>7*0.2</f>
        <v>1.4000000000000001</v>
      </c>
      <c r="H7" s="10">
        <f t="shared" si="0"/>
        <v>6.4</v>
      </c>
      <c r="I7" s="18">
        <v>0.75</v>
      </c>
      <c r="J7" s="18">
        <f>IF(H7="Noņemti",I7+0.01*I7*300,I7+0.01*I7*H7)</f>
        <v>0.79800000000000004</v>
      </c>
      <c r="K7" s="68">
        <v>2</v>
      </c>
    </row>
    <row r="8" spans="1:11" ht="25.5" x14ac:dyDescent="0.2">
      <c r="A8" s="10">
        <v>4</v>
      </c>
      <c r="B8" s="64" t="s">
        <v>45</v>
      </c>
      <c r="C8" s="60" t="s">
        <v>47</v>
      </c>
      <c r="D8" s="16">
        <v>2</v>
      </c>
      <c r="E8" s="66">
        <v>1.7361111111111112E-2</v>
      </c>
      <c r="F8" s="68">
        <v>5</v>
      </c>
      <c r="G8" s="68">
        <f>6*0.2</f>
        <v>1.2000000000000002</v>
      </c>
      <c r="H8" s="10">
        <f>SUM(F8:G8)</f>
        <v>6.2</v>
      </c>
      <c r="I8" s="17">
        <v>0.79374999999999996</v>
      </c>
      <c r="J8" s="18">
        <f>IF(H8="Noņemti",I8+0.01*I8*300,I8+0.01*I8*H8)</f>
        <v>0.84296249999999995</v>
      </c>
      <c r="K8" s="68">
        <v>4</v>
      </c>
    </row>
    <row r="9" spans="1:11" ht="25.5" x14ac:dyDescent="0.2">
      <c r="A9" s="10">
        <v>5</v>
      </c>
      <c r="B9" s="65" t="s">
        <v>57</v>
      </c>
      <c r="C9" s="60" t="s">
        <v>43</v>
      </c>
      <c r="D9" s="16">
        <v>1</v>
      </c>
      <c r="E9" s="66">
        <v>2.4305555555555556E-2</v>
      </c>
      <c r="F9" s="68">
        <v>210</v>
      </c>
      <c r="G9" s="68"/>
      <c r="H9" s="10">
        <f>SUM(F9:G9)</f>
        <v>210</v>
      </c>
      <c r="I9" s="10"/>
      <c r="J9" s="10"/>
      <c r="K9" s="68">
        <v>5</v>
      </c>
    </row>
    <row r="10" spans="1:11" ht="14.25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5.5" x14ac:dyDescent="0.35">
      <c r="A11" s="22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 t="s">
        <v>23</v>
      </c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 t="s">
        <v>23</v>
      </c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Kval 2024</vt:lpstr>
      <vt:lpstr>Final 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Golovko</dc:creator>
  <cp:lastModifiedBy>Administrator</cp:lastModifiedBy>
  <cp:lastPrinted>2023-03-11T13:02:50Z</cp:lastPrinted>
  <dcterms:created xsi:type="dcterms:W3CDTF">2019-03-08T10:56:22Z</dcterms:created>
  <dcterms:modified xsi:type="dcterms:W3CDTF">2024-03-17T10:26:20Z</dcterms:modified>
</cp:coreProperties>
</file>